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19440" windowHeight="12405" activeTab="1"/>
  </bookViews>
  <sheets>
    <sheet name="2019-2021" sheetId="1" r:id="rId1"/>
    <sheet name="2020-2022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R40" i="4" l="1"/>
  <c r="Q40" i="4"/>
  <c r="P40" i="4"/>
  <c r="R31" i="4"/>
  <c r="Q31" i="4"/>
  <c r="P31" i="4"/>
  <c r="R26" i="4"/>
  <c r="Q26" i="4"/>
  <c r="P26" i="4"/>
  <c r="R19" i="4"/>
  <c r="Q19" i="4"/>
  <c r="P19" i="4"/>
  <c r="R14" i="4"/>
  <c r="Q14" i="4"/>
  <c r="P14" i="4"/>
  <c r="R12" i="4"/>
  <c r="Q12" i="4"/>
  <c r="P12" i="4"/>
  <c r="R10" i="4"/>
  <c r="Q10" i="4"/>
  <c r="P10" i="4"/>
  <c r="R8" i="4"/>
  <c r="Q8" i="4"/>
  <c r="P8" i="4"/>
  <c r="R18" i="4" l="1"/>
  <c r="R6" i="4" s="1"/>
  <c r="Q18" i="4"/>
  <c r="P18" i="4"/>
  <c r="R7" i="4"/>
  <c r="Q7" i="4"/>
  <c r="P7" i="4"/>
  <c r="P40" i="1"/>
  <c r="R48" i="4" l="1"/>
  <c r="Q6" i="4"/>
  <c r="Q48" i="4" s="1"/>
  <c r="P6" i="4"/>
  <c r="P48" i="4" s="1"/>
  <c r="Q40" i="1"/>
  <c r="R40" i="1"/>
  <c r="Q36" i="1"/>
  <c r="R36" i="1"/>
  <c r="P36" i="1"/>
  <c r="Q8" i="1"/>
  <c r="Q7" i="1" s="1"/>
  <c r="R8" i="1"/>
  <c r="P8" i="1"/>
  <c r="Q12" i="1"/>
  <c r="R12" i="1"/>
  <c r="P12" i="1"/>
  <c r="Q14" i="1"/>
  <c r="R14" i="1"/>
  <c r="P14" i="1"/>
  <c r="R10" i="1"/>
  <c r="Q10" i="1"/>
  <c r="P10" i="1"/>
  <c r="R7" i="1" l="1"/>
  <c r="P7" i="1"/>
  <c r="Q19" i="1"/>
  <c r="R19" i="1"/>
  <c r="P19" i="1"/>
  <c r="Q26" i="1"/>
  <c r="R26" i="1"/>
  <c r="P26" i="1"/>
  <c r="Q31" i="1"/>
  <c r="R31" i="1"/>
  <c r="P31" i="1"/>
  <c r="R18" i="1" l="1"/>
  <c r="R6" i="1" s="1"/>
  <c r="P18" i="1"/>
  <c r="P6" i="1" s="1"/>
  <c r="P46" i="1" s="1"/>
  <c r="Q18" i="1"/>
  <c r="Q6" i="1" s="1"/>
  <c r="R46" i="1" l="1"/>
  <c r="Q46" i="1"/>
</calcChain>
</file>

<file path=xl/sharedStrings.xml><?xml version="1.0" encoding="utf-8"?>
<sst xmlns="http://schemas.openxmlformats.org/spreadsheetml/2006/main" count="691" uniqueCount="107">
  <si>
    <t xml:space="preserve">Наименование </t>
  </si>
  <si>
    <t>Вид доходов</t>
  </si>
  <si>
    <t>2013 г.                    (факт)</t>
  </si>
  <si>
    <t>2014 г.                    (факт)</t>
  </si>
  <si>
    <t>2015 г.                    (факт)</t>
  </si>
  <si>
    <t>2016 г.                    (факт)</t>
  </si>
  <si>
    <t>2017 г.               (план)</t>
  </si>
  <si>
    <t>2017 г.                    (ожидаемое исполнение)</t>
  </si>
  <si>
    <t>000</t>
  </si>
  <si>
    <t>1</t>
  </si>
  <si>
    <t>00</t>
  </si>
  <si>
    <t>0000</t>
  </si>
  <si>
    <t>НАЛОГИ НА ПРИБЫЛЬ, ДОХОДЫ</t>
  </si>
  <si>
    <t>01</t>
  </si>
  <si>
    <t>110</t>
  </si>
  <si>
    <t>Налог на доходы физических лиц</t>
  </si>
  <si>
    <t>02</t>
  </si>
  <si>
    <t>1000</t>
  </si>
  <si>
    <t>030</t>
  </si>
  <si>
    <t>050</t>
  </si>
  <si>
    <t>НАЛОГИ НА ТОВАРЫ (РАБОТЫ, УСЛУГИ), РЕАЛИЗУЕМЫЕ НА ТЕРРИТОРИИ РОССИЙСКОЙ ФЕДЕРАЦИИ</t>
  </si>
  <si>
    <t>100</t>
  </si>
  <si>
    <t>03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</si>
  <si>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</si>
  <si>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</si>
  <si>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</si>
  <si>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</si>
  <si>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НАЛОГИ НА ИМУЩЕСТВО</t>
  </si>
  <si>
    <t>06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</si>
  <si>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</si>
  <si>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13</t>
  </si>
  <si>
    <t>Земельный налог с организаций, обладающих земельным участком, расположенным в границах городских  поселений</t>
  </si>
  <si>
    <t>033</t>
  </si>
  <si>
    <t>Земельный налог с физических лиц, обладающих земельным участком, расположенным в границах  городских  поселений</t>
  </si>
  <si>
    <t>043</t>
  </si>
  <si>
    <t>09</t>
  </si>
  <si>
    <t>10</t>
  </si>
  <si>
    <t>053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</si>
  <si>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</si>
  <si>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</si>
  <si>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</si>
  <si>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 xml:space="preserve">Доходы,  получаемые  в  виде  арендной  платы  за  земельные участки, государственная  собственность  на которые не разграничена и которые  расположены в границах поселений, а также средства от продажи  права на заключение  договоров  аренды  указанных земельных участков
</t>
  </si>
  <si>
    <t>003</t>
  </si>
  <si>
    <t>013</t>
  </si>
  <si>
    <t xml:space="preserve">Доходы,  получаемые  в  виде  арендной  платы, а также средства от продажи права на заключения договоров аренды за земли, находящиеся в  собственности городских поселений (за исключением земельных участков муниципальных бюджетных и автономных учреждений)
</t>
  </si>
  <si>
    <t>025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</si>
  <si>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</si>
  <si>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035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</si>
  <si>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</si>
  <si>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075</t>
  </si>
  <si>
    <t>07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</si>
  <si>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</si>
  <si>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015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</si>
  <si>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</si>
  <si>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045</t>
  </si>
  <si>
    <t>ДОХОДЫ ОТ ОКАЗАНИЯ ПЛАТНЫХ УСЛУГ (РАБОТ) И КОМПЕНСАЦИИ ЗАТРАТ ГОСУДАРСТВА</t>
  </si>
  <si>
    <t>130</t>
  </si>
  <si>
    <t>Доходы от оказания информационных услуг органами местного самоуправления городских поселений, казенными учреждениями городских поселений</t>
  </si>
  <si>
    <t>076</t>
  </si>
  <si>
    <t>Прочие доходы от оказания платных услуг (работ) получателями средств бюджетов городских поселений</t>
  </si>
  <si>
    <t>995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</si>
  <si>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</si>
  <si>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065</t>
  </si>
  <si>
    <t xml:space="preserve">  Прочие доходы от компенсации затрат  бюджетов городских поселений</t>
  </si>
  <si>
    <t>ДОХОДЫ ОТ ПРОДАЖИ МАТЕРИАЛЬНЫХ И НЕМАТЕРИАЛЬНЫХ АКТИВОВ</t>
  </si>
  <si>
    <t>14</t>
  </si>
  <si>
    <t>410</t>
  </si>
  <si>
    <t xml:space="preserve"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</si>
  <si>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430</t>
  </si>
  <si>
    <t xml:space="preserve">Доходы    от    продажи    земельных    участков, государственная  собственность  на   которые   не разграничена и  которые  расположены  в  границах городских поселений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</si>
  <si>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</si>
  <si>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313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</si>
  <si>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</si>
  <si>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251</t>
  </si>
  <si>
    <t>ШТРАФЫ, САНКЦИИ, ВОЗМЕЩЕНИЕ УЩЕРБА</t>
  </si>
  <si>
    <t>16</t>
  </si>
  <si>
    <t>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</si>
  <si>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</si>
  <si>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90</t>
  </si>
  <si>
    <t>ПРОЧИЕ НЕНАЛОГОВЫЕ ДОХОДЫ</t>
  </si>
  <si>
    <t>17</t>
  </si>
  <si>
    <t>180</t>
  </si>
  <si>
    <t>Прочие неналоговые доходы бюджетов поселений</t>
  </si>
  <si>
    <t>БЕЗВОЗМЕЗДНЫЕ ПОСТУПЛЕНИЯ</t>
  </si>
  <si>
    <t>2</t>
  </si>
  <si>
    <t>151</t>
  </si>
  <si>
    <t>Дотации бюджетам поселений на выравнивание уровня бюджетной обеспеченности</t>
  </si>
  <si>
    <t>001</t>
  </si>
  <si>
    <t>920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</si>
  <si>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</si>
  <si>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</si>
  <si>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ВСЕГО</t>
  </si>
  <si>
    <t>2019 г.                  (план)</t>
  </si>
  <si>
    <t>НАЛОГОВЫЕ ДОХОДЫ</t>
  </si>
  <si>
    <t>НЕНАЛОГОВЫЕ ДОХОДЫ</t>
  </si>
  <si>
    <t xml:space="preserve">Прогноз доходов бюджета городского поселения «Город Балабаново» на 2019-2021 годы </t>
  </si>
  <si>
    <t>2020 г.                  (прогноз)</t>
  </si>
  <si>
    <t>2021 г.                     (прогноз)</t>
  </si>
  <si>
    <t xml:space="preserve">Прочие субсидии бюджетам 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</si>
  <si>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  Прочие субсидии бюджетам городских поселений на реализацию мероприятий  в области земельных отношений</t>
  </si>
  <si>
    <t>НАЛОГОВЫЕ И НЕНАЛОГОВЫЕ ДОХОДЫ</t>
  </si>
  <si>
    <t xml:space="preserve">Прогноз доходов бюджета городского поселения «Город Балабаново» на 2020-2022 годы </t>
  </si>
  <si>
    <t>2020 г.                  (план)</t>
  </si>
  <si>
    <t>2021 г.                  (прогноз)</t>
  </si>
  <si>
    <t>2022 г.                     (прогноз)</t>
  </si>
  <si>
    <t xml:space="preserve">Прочие субсидии бюджетам  городских поселений на выполнение кадастровых работ по внесению изменений в доекменты территориального планирования и градостроительного зонирования
</t>
  </si>
  <si>
    <t xml:space="preserve">Прочие субсидии бюджетам  городских поселений на мероприятия, направленные на энергосбережение и повышение энергоэффективности в Калужской области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</si>
</sst>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6" fillId="0" borderId="5" xfId="2" applyFont="1" applyFill="1" applyBorder="1" applyAlignment="1" applyProtection="1">
      <alignment horizontal="center" vertical="center" wrapText="1"/>
      <protection locked="0"/>
    </xf>
    <xf numFmtId="0" fontId="6" fillId="0" borderId="9" xfId="2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0" fontId="5" fillId="0" borderId="5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justify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49" fontId="7" fillId="0" borderId="2" xfId="1" applyNumberFormat="1" applyFont="1" applyFill="1" applyBorder="1" applyAlignment="1" applyProtection="1">
      <alignment horizontal="left" vertical="top" wrapText="1"/>
      <protection locked="0"/>
    </xf>
    <xf numFmtId="0" fontId="8" fillId="0" borderId="1" xfId="1" applyFont="1" applyFill="1" applyBorder="1" applyAlignment="1" applyProtection="1">
      <alignment horizontal="left" vertical="top" wrapText="1"/>
      <protection locked="0"/>
    </xf>
    <xf numFmtId="49" fontId="8" fillId="0" borderId="2" xfId="1" applyNumberFormat="1" applyFont="1" applyFill="1" applyBorder="1" applyAlignment="1" applyProtection="1">
      <alignment horizontal="left" vertical="top" wrapText="1"/>
      <protection locked="0"/>
    </xf>
    <xf numFmtId="0" fontId="8" fillId="0" borderId="10" xfId="1" applyFont="1" applyFill="1" applyBorder="1" applyAlignment="1" applyProtection="1">
      <alignment horizontal="left" vertical="top" wrapText="1"/>
      <protection locked="0"/>
    </xf>
    <xf numFmtId="49" fontId="8" fillId="0" borderId="11" xfId="1" applyNumberFormat="1" applyFont="1" applyFill="1" applyBorder="1" applyAlignment="1" applyProtection="1">
      <alignment horizontal="left" vertical="top" wrapText="1"/>
      <protection locked="0"/>
    </xf>
    <xf numFmtId="49" fontId="8" fillId="0" borderId="3" xfId="1" applyNumberFormat="1" applyFont="1" applyFill="1" applyBorder="1" applyAlignment="1" applyProtection="1">
      <alignment horizontal="left" vertical="top" wrapText="1"/>
      <protection locked="0"/>
    </xf>
    <xf numFmtId="0" fontId="8" fillId="0" borderId="13" xfId="1" applyFont="1" applyFill="1" applyBorder="1" applyAlignment="1" applyProtection="1">
      <alignment horizontal="left" vertical="top" wrapText="1"/>
      <protection locked="0"/>
    </xf>
    <xf numFmtId="49" fontId="8" fillId="0" borderId="14" xfId="1" applyNumberFormat="1" applyFont="1" applyFill="1" applyBorder="1" applyAlignment="1" applyProtection="1">
      <alignment horizontal="left" vertical="top" wrapText="1"/>
      <protection locked="0"/>
    </xf>
    <xf numFmtId="49" fontId="7" fillId="0" borderId="3" xfId="1" applyNumberFormat="1" applyFont="1" applyFill="1" applyBorder="1" applyAlignment="1" applyProtection="1">
      <alignment horizontal="left" vertical="top" wrapText="1"/>
      <protection locked="0"/>
    </xf>
    <xf numFmtId="49" fontId="7" fillId="0" borderId="4" xfId="1" applyNumberFormat="1" applyFont="1" applyFill="1" applyBorder="1" applyAlignment="1" applyProtection="1">
      <alignment horizontal="left" vertical="top" wrapText="1"/>
      <protection locked="0"/>
    </xf>
    <xf numFmtId="4" fontId="7" fillId="0" borderId="1" xfId="1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49" fontId="8" fillId="0" borderId="4" xfId="1" applyNumberFormat="1" applyFont="1" applyFill="1" applyBorder="1" applyAlignment="1" applyProtection="1">
      <alignment horizontal="left" vertical="top" wrapText="1"/>
      <protection locked="0"/>
    </xf>
    <xf numFmtId="4" fontId="8" fillId="0" borderId="1" xfId="1" applyNumberFormat="1" applyFont="1" applyFill="1" applyBorder="1" applyAlignment="1" applyProtection="1">
      <alignment horizontal="left" vertical="top" wrapText="1"/>
      <protection locked="0"/>
    </xf>
    <xf numFmtId="49" fontId="8" fillId="0" borderId="12" xfId="1" applyNumberFormat="1" applyFont="1" applyFill="1" applyBorder="1" applyAlignment="1" applyProtection="1">
      <alignment horizontal="left" vertical="top" wrapText="1"/>
      <protection locked="0"/>
    </xf>
    <xf numFmtId="4" fontId="8" fillId="0" borderId="10" xfId="1" applyNumberFormat="1" applyFont="1" applyFill="1" applyBorder="1" applyAlignment="1" applyProtection="1">
      <alignment horizontal="left" vertical="top" wrapText="1"/>
      <protection locked="0"/>
    </xf>
    <xf numFmtId="49" fontId="8" fillId="0" borderId="15" xfId="1" applyNumberFormat="1" applyFont="1" applyFill="1" applyBorder="1" applyAlignment="1" applyProtection="1">
      <alignment horizontal="left" vertical="top" wrapText="1"/>
      <protection locked="0"/>
    </xf>
    <xf numFmtId="4" fontId="8" fillId="0" borderId="13" xfId="1" applyNumberFormat="1" applyFont="1" applyFill="1" applyBorder="1" applyAlignment="1" applyProtection="1">
      <alignment horizontal="left" vertical="top" wrapText="1"/>
      <protection locked="0"/>
    </xf>
    <xf numFmtId="0" fontId="7" fillId="0" borderId="16" xfId="1" applyFont="1" applyFill="1" applyBorder="1" applyAlignment="1" applyProtection="1">
      <alignment horizontal="left" vertical="top" wrapText="1"/>
      <protection locked="0"/>
    </xf>
    <xf numFmtId="49" fontId="7" fillId="0" borderId="17" xfId="1" applyNumberFormat="1" applyFont="1" applyFill="1" applyBorder="1" applyAlignment="1" applyProtection="1">
      <alignment horizontal="left" vertical="top" wrapText="1"/>
      <protection locked="0"/>
    </xf>
    <xf numFmtId="0" fontId="8" fillId="0" borderId="14" xfId="1" applyFont="1" applyFill="1" applyBorder="1" applyAlignment="1" applyProtection="1">
      <alignment horizontal="left" vertical="top" wrapText="1"/>
      <protection locked="0"/>
    </xf>
    <xf numFmtId="0" fontId="8" fillId="0" borderId="15" xfId="1" applyFont="1" applyFill="1" applyBorder="1" applyAlignment="1" applyProtection="1">
      <alignment horizontal="left" vertical="top" wrapText="1"/>
      <protection locked="0"/>
    </xf>
    <xf numFmtId="4" fontId="7" fillId="0" borderId="16" xfId="1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Alignment="1">
      <alignment horizontal="center" wrapText="1"/>
    </xf>
    <xf numFmtId="0" fontId="5" fillId="0" borderId="6" xfId="2" applyFont="1" applyFill="1" applyBorder="1" applyAlignment="1" applyProtection="1">
      <alignment horizontal="center" vertical="center" wrapText="1"/>
      <protection locked="0"/>
    </xf>
    <xf numFmtId="0" fontId="5" fillId="0" borderId="7" xfId="2" applyFont="1" applyFill="1" applyBorder="1" applyAlignment="1" applyProtection="1">
      <alignment horizontal="center" vertical="center" wrapText="1"/>
      <protection locked="0"/>
    </xf>
    <xf numFmtId="0" fontId="5" fillId="0" borderId="8" xfId="2" applyFont="1" applyFill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" xfId="1"/>
    <cellStyle name="Обычный_Лист1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selection activeCell="Y12" sqref="Y12"/>
    </sheetView>
  </sheetViews>
  <sheetFormatPr defaultRowHeight="18.75" x14ac:dyDescent="0.3"/>
  <cols>
    <col min="1" max="1" width="50.42578125" style="3" customWidth="1"/>
    <col min="2" max="2" width="5.7109375" style="3" hidden="1" customWidth="1"/>
    <col min="3" max="4" width="4.28515625" style="3" hidden="1" customWidth="1"/>
    <col min="5" max="5" width="3.7109375" style="3" hidden="1" customWidth="1"/>
    <col min="6" max="6" width="4.85546875" style="3" hidden="1" customWidth="1"/>
    <col min="7" max="7" width="3.7109375" style="3" hidden="1" customWidth="1"/>
    <col min="8" max="8" width="6" style="3" hidden="1" customWidth="1"/>
    <col min="9" max="9" width="4.5703125" style="3" hidden="1" customWidth="1"/>
    <col min="10" max="10" width="16" style="3" hidden="1" customWidth="1"/>
    <col min="11" max="11" width="17.85546875" style="3" hidden="1" customWidth="1"/>
    <col min="12" max="12" width="16.42578125" style="3" hidden="1" customWidth="1"/>
    <col min="13" max="13" width="17.7109375" style="3" hidden="1" customWidth="1"/>
    <col min="14" max="14" width="16.85546875" style="3" hidden="1" customWidth="1"/>
    <col min="15" max="15" width="17.140625" style="3" hidden="1" customWidth="1"/>
    <col min="16" max="16" width="22.140625" style="3" customWidth="1"/>
    <col min="17" max="17" width="22.28515625" style="3" customWidth="1"/>
    <col min="18" max="18" width="23.5703125" style="3" customWidth="1"/>
    <col min="19" max="16384" width="9.140625" style="3"/>
  </cols>
  <sheetData>
    <row r="1" spans="1:18" ht="3.75" customHeight="1" x14ac:dyDescent="0.3"/>
    <row r="2" spans="1:18" ht="38.25" customHeight="1" x14ac:dyDescent="0.3">
      <c r="A2" s="30" t="s">
        <v>95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ht="19.5" thickBot="1" x14ac:dyDescent="0.35"/>
    <row r="4" spans="1:18" ht="57" thickBot="1" x14ac:dyDescent="0.35">
      <c r="A4" s="4" t="s">
        <v>0</v>
      </c>
      <c r="B4" s="31" t="s">
        <v>1</v>
      </c>
      <c r="C4" s="32"/>
      <c r="D4" s="32"/>
      <c r="E4" s="32"/>
      <c r="F4" s="32"/>
      <c r="G4" s="32"/>
      <c r="H4" s="32"/>
      <c r="I4" s="33"/>
      <c r="J4" s="1" t="s">
        <v>2</v>
      </c>
      <c r="K4" s="1" t="s">
        <v>3</v>
      </c>
      <c r="L4" s="1" t="s">
        <v>4</v>
      </c>
      <c r="M4" s="1" t="s">
        <v>5</v>
      </c>
      <c r="N4" s="1" t="s">
        <v>6</v>
      </c>
      <c r="O4" s="1" t="s">
        <v>7</v>
      </c>
      <c r="P4" s="1" t="s">
        <v>92</v>
      </c>
      <c r="Q4" s="1" t="s">
        <v>96</v>
      </c>
      <c r="R4" s="1" t="s">
        <v>97</v>
      </c>
    </row>
    <row r="5" spans="1:18" ht="19.5" thickBot="1" x14ac:dyDescent="0.35">
      <c r="A5" s="5">
        <v>1</v>
      </c>
      <c r="B5" s="31">
        <v>2</v>
      </c>
      <c r="C5" s="32"/>
      <c r="D5" s="32"/>
      <c r="E5" s="32"/>
      <c r="F5" s="32"/>
      <c r="G5" s="32"/>
      <c r="H5" s="32"/>
      <c r="I5" s="33"/>
      <c r="J5" s="2">
        <v>3</v>
      </c>
      <c r="K5" s="2">
        <v>4</v>
      </c>
      <c r="L5" s="2">
        <v>5</v>
      </c>
      <c r="M5" s="2">
        <v>6</v>
      </c>
      <c r="N5" s="2">
        <v>7</v>
      </c>
      <c r="O5" s="2">
        <v>8</v>
      </c>
      <c r="P5" s="2">
        <v>9</v>
      </c>
      <c r="Q5" s="2">
        <v>10</v>
      </c>
      <c r="R5" s="2">
        <v>10</v>
      </c>
    </row>
    <row r="6" spans="1:18" s="18" customFormat="1" ht="36" customHeight="1" x14ac:dyDescent="0.25">
      <c r="A6" s="6" t="s">
        <v>100</v>
      </c>
      <c r="B6" s="7" t="s">
        <v>8</v>
      </c>
      <c r="C6" s="15" t="s">
        <v>9</v>
      </c>
      <c r="D6" s="15" t="s">
        <v>10</v>
      </c>
      <c r="E6" s="15" t="s">
        <v>10</v>
      </c>
      <c r="F6" s="15" t="s">
        <v>8</v>
      </c>
      <c r="G6" s="15" t="s">
        <v>10</v>
      </c>
      <c r="H6" s="15" t="s">
        <v>11</v>
      </c>
      <c r="I6" s="16" t="s">
        <v>8</v>
      </c>
      <c r="J6" s="17">
        <v>141732523.91</v>
      </c>
      <c r="K6" s="17">
        <v>165984935.69</v>
      </c>
      <c r="L6" s="17">
        <v>147183465.92000002</v>
      </c>
      <c r="M6" s="17">
        <v>147810391.53999999</v>
      </c>
      <c r="N6" s="17">
        <v>228563598.53999999</v>
      </c>
      <c r="O6" s="17">
        <v>178705154.03000003</v>
      </c>
      <c r="P6" s="17">
        <f>P7+P18</f>
        <v>259474494</v>
      </c>
      <c r="Q6" s="17">
        <f>Q7+Q18</f>
        <v>241353402</v>
      </c>
      <c r="R6" s="17">
        <f>R7+R18</f>
        <v>252246652</v>
      </c>
    </row>
    <row r="7" spans="1:18" s="18" customFormat="1" ht="19.5" customHeight="1" x14ac:dyDescent="0.25">
      <c r="A7" s="6" t="s">
        <v>93</v>
      </c>
      <c r="B7" s="7"/>
      <c r="C7" s="15"/>
      <c r="D7" s="15"/>
      <c r="E7" s="15"/>
      <c r="F7" s="15"/>
      <c r="G7" s="15"/>
      <c r="H7" s="15"/>
      <c r="I7" s="16"/>
      <c r="J7" s="17"/>
      <c r="K7" s="17"/>
      <c r="L7" s="17"/>
      <c r="M7" s="17"/>
      <c r="N7" s="17"/>
      <c r="O7" s="17"/>
      <c r="P7" s="17">
        <f>P8+P10+P12+P14</f>
        <v>180533180</v>
      </c>
      <c r="Q7" s="17">
        <f>Q8+Q10+Q12+Q14</f>
        <v>188882760</v>
      </c>
      <c r="R7" s="17">
        <f>R8+R10+R12+R14</f>
        <v>199746010</v>
      </c>
    </row>
    <row r="8" spans="1:18" s="18" customFormat="1" ht="31.5" customHeight="1" x14ac:dyDescent="0.25">
      <c r="A8" s="8" t="s">
        <v>12</v>
      </c>
      <c r="B8" s="9">
        <v>182</v>
      </c>
      <c r="C8" s="12" t="s">
        <v>9</v>
      </c>
      <c r="D8" s="12" t="s">
        <v>13</v>
      </c>
      <c r="E8" s="12" t="s">
        <v>10</v>
      </c>
      <c r="F8" s="12" t="s">
        <v>8</v>
      </c>
      <c r="G8" s="12" t="s">
        <v>10</v>
      </c>
      <c r="H8" s="12" t="s">
        <v>11</v>
      </c>
      <c r="I8" s="19" t="s">
        <v>14</v>
      </c>
      <c r="J8" s="20">
        <v>40015695.620000005</v>
      </c>
      <c r="K8" s="20">
        <v>41353930.810000002</v>
      </c>
      <c r="L8" s="20">
        <v>52895412.740000002</v>
      </c>
      <c r="M8" s="20">
        <v>46815711.5</v>
      </c>
      <c r="N8" s="20">
        <v>49728264</v>
      </c>
      <c r="O8" s="20">
        <v>50440912.419999994</v>
      </c>
      <c r="P8" s="20">
        <f>P9</f>
        <v>62141700</v>
      </c>
      <c r="Q8" s="20">
        <f t="shared" ref="Q8:R8" si="0">Q9</f>
        <v>65831800</v>
      </c>
      <c r="R8" s="20">
        <f t="shared" si="0"/>
        <v>69732000</v>
      </c>
    </row>
    <row r="9" spans="1:18" s="18" customFormat="1" ht="31.5" customHeight="1" x14ac:dyDescent="0.25">
      <c r="A9" s="8" t="s">
        <v>15</v>
      </c>
      <c r="B9" s="9">
        <v>182</v>
      </c>
      <c r="C9" s="12" t="s">
        <v>9</v>
      </c>
      <c r="D9" s="12" t="s">
        <v>13</v>
      </c>
      <c r="E9" s="12" t="s">
        <v>16</v>
      </c>
      <c r="F9" s="12" t="s">
        <v>8</v>
      </c>
      <c r="G9" s="12" t="s">
        <v>13</v>
      </c>
      <c r="H9" s="12" t="s">
        <v>11</v>
      </c>
      <c r="I9" s="19" t="s">
        <v>14</v>
      </c>
      <c r="J9" s="20">
        <v>40015695.620000005</v>
      </c>
      <c r="K9" s="20">
        <v>41353930.810000002</v>
      </c>
      <c r="L9" s="20">
        <v>52895412.740000002</v>
      </c>
      <c r="M9" s="20">
        <v>46815711.5</v>
      </c>
      <c r="N9" s="20">
        <v>49728264</v>
      </c>
      <c r="O9" s="20">
        <v>50440912.419999994</v>
      </c>
      <c r="P9" s="20">
        <v>62141700</v>
      </c>
      <c r="Q9" s="20">
        <v>65831800</v>
      </c>
      <c r="R9" s="20">
        <v>69732000</v>
      </c>
    </row>
    <row r="10" spans="1:18" s="18" customFormat="1" ht="82.5" customHeight="1" x14ac:dyDescent="0.25">
      <c r="A10" s="8" t="s">
        <v>20</v>
      </c>
      <c r="B10" s="9" t="s">
        <v>21</v>
      </c>
      <c r="C10" s="12" t="s">
        <v>9</v>
      </c>
      <c r="D10" s="12" t="s">
        <v>22</v>
      </c>
      <c r="E10" s="12" t="s">
        <v>10</v>
      </c>
      <c r="F10" s="12" t="s">
        <v>8</v>
      </c>
      <c r="G10" s="12" t="s">
        <v>10</v>
      </c>
      <c r="H10" s="12" t="s">
        <v>11</v>
      </c>
      <c r="I10" s="19" t="s">
        <v>8</v>
      </c>
      <c r="J10" s="20">
        <v>0</v>
      </c>
      <c r="K10" s="20">
        <v>0</v>
      </c>
      <c r="L10" s="20">
        <v>199312.58</v>
      </c>
      <c r="M10" s="20">
        <v>801442.79</v>
      </c>
      <c r="N10" s="20">
        <v>668483.59</v>
      </c>
      <c r="O10" s="20">
        <v>674161.43</v>
      </c>
      <c r="P10" s="20">
        <f>P11</f>
        <v>991480</v>
      </c>
      <c r="Q10" s="20">
        <f>Q11</f>
        <v>1050960</v>
      </c>
      <c r="R10" s="20">
        <f>R11</f>
        <v>1114010</v>
      </c>
    </row>
    <row r="11" spans="1:18" s="18" customFormat="1" ht="67.5" customHeight="1" x14ac:dyDescent="0.25">
      <c r="A11" s="8" t="s">
        <v>23</v>
      </c>
      <c r="B11" s="9" t="s">
        <v>21</v>
      </c>
      <c r="C11" s="12" t="s">
        <v>9</v>
      </c>
      <c r="D11" s="12" t="s">
        <v>22</v>
      </c>
      <c r="E11" s="12" t="s">
        <v>16</v>
      </c>
      <c r="F11" s="12" t="s">
        <v>8</v>
      </c>
      <c r="G11" s="12" t="s">
        <v>13</v>
      </c>
      <c r="H11" s="12" t="s">
        <v>11</v>
      </c>
      <c r="I11" s="19" t="s">
        <v>14</v>
      </c>
      <c r="J11" s="20">
        <v>0</v>
      </c>
      <c r="K11" s="20">
        <v>0</v>
      </c>
      <c r="L11" s="20">
        <v>199312.58</v>
      </c>
      <c r="M11" s="20">
        <v>801442.79</v>
      </c>
      <c r="N11" s="20">
        <v>668483.59</v>
      </c>
      <c r="O11" s="20">
        <v>674161.43</v>
      </c>
      <c r="P11" s="20">
        <v>991480</v>
      </c>
      <c r="Q11" s="20">
        <v>1050960</v>
      </c>
      <c r="R11" s="20">
        <v>1114010</v>
      </c>
    </row>
    <row r="12" spans="1:18" s="18" customFormat="1" ht="37.5" customHeight="1" x14ac:dyDescent="0.25">
      <c r="A12" s="8" t="s">
        <v>24</v>
      </c>
      <c r="B12" s="9">
        <v>182</v>
      </c>
      <c r="C12" s="12" t="s">
        <v>9</v>
      </c>
      <c r="D12" s="12" t="s">
        <v>25</v>
      </c>
      <c r="E12" s="12" t="s">
        <v>10</v>
      </c>
      <c r="F12" s="12" t="s">
        <v>8</v>
      </c>
      <c r="G12" s="12" t="s">
        <v>10</v>
      </c>
      <c r="H12" s="12" t="s">
        <v>11</v>
      </c>
      <c r="I12" s="19" t="s">
        <v>14</v>
      </c>
      <c r="J12" s="20">
        <v>20146850.449999999</v>
      </c>
      <c r="K12" s="20">
        <v>19234706.060000002</v>
      </c>
      <c r="L12" s="20">
        <v>21616411.550000001</v>
      </c>
      <c r="M12" s="20">
        <v>19806500.319999997</v>
      </c>
      <c r="N12" s="20">
        <v>26566097</v>
      </c>
      <c r="O12" s="20">
        <v>23939830.420000002</v>
      </c>
      <c r="P12" s="20">
        <f>P13</f>
        <v>36000000</v>
      </c>
      <c r="Q12" s="20">
        <f t="shared" ref="Q12:R12" si="1">Q13</f>
        <v>37200000</v>
      </c>
      <c r="R12" s="20">
        <f t="shared" si="1"/>
        <v>38400000</v>
      </c>
    </row>
    <row r="13" spans="1:18" s="18" customFormat="1" ht="46.5" customHeight="1" x14ac:dyDescent="0.25">
      <c r="A13" s="8" t="s">
        <v>26</v>
      </c>
      <c r="B13" s="9">
        <v>182</v>
      </c>
      <c r="C13" s="12" t="s">
        <v>9</v>
      </c>
      <c r="D13" s="12" t="s">
        <v>25</v>
      </c>
      <c r="E13" s="12" t="s">
        <v>13</v>
      </c>
      <c r="F13" s="12" t="s">
        <v>8</v>
      </c>
      <c r="G13" s="12" t="s">
        <v>10</v>
      </c>
      <c r="H13" s="12" t="s">
        <v>11</v>
      </c>
      <c r="I13" s="19" t="s">
        <v>14</v>
      </c>
      <c r="J13" s="20">
        <v>20146850.449999999</v>
      </c>
      <c r="K13" s="20">
        <v>19234706.060000002</v>
      </c>
      <c r="L13" s="20">
        <v>21616411.550000001</v>
      </c>
      <c r="M13" s="20">
        <v>19806500.319999997</v>
      </c>
      <c r="N13" s="20">
        <v>26566097</v>
      </c>
      <c r="O13" s="20">
        <v>23939830.420000002</v>
      </c>
      <c r="P13" s="20">
        <v>36000000</v>
      </c>
      <c r="Q13" s="20">
        <v>37200000</v>
      </c>
      <c r="R13" s="20">
        <v>38400000</v>
      </c>
    </row>
    <row r="14" spans="1:18" s="18" customFormat="1" ht="37.5" x14ac:dyDescent="0.25">
      <c r="A14" s="8" t="s">
        <v>27</v>
      </c>
      <c r="B14" s="9">
        <v>182</v>
      </c>
      <c r="C14" s="12" t="s">
        <v>9</v>
      </c>
      <c r="D14" s="12" t="s">
        <v>28</v>
      </c>
      <c r="E14" s="12" t="s">
        <v>10</v>
      </c>
      <c r="F14" s="12" t="s">
        <v>8</v>
      </c>
      <c r="G14" s="12" t="s">
        <v>10</v>
      </c>
      <c r="H14" s="12" t="s">
        <v>11</v>
      </c>
      <c r="I14" s="19" t="s">
        <v>14</v>
      </c>
      <c r="J14" s="20">
        <v>37280251.649999999</v>
      </c>
      <c r="K14" s="20">
        <v>43264320.509999998</v>
      </c>
      <c r="L14" s="20">
        <v>42151340.720000006</v>
      </c>
      <c r="M14" s="20">
        <v>58959728.089999996</v>
      </c>
      <c r="N14" s="20">
        <v>73033080</v>
      </c>
      <c r="O14" s="20">
        <v>67066624.490000002</v>
      </c>
      <c r="P14" s="20">
        <f>P15+P16+P17</f>
        <v>81400000</v>
      </c>
      <c r="Q14" s="20">
        <f>Q15+Q16+Q17</f>
        <v>84800000</v>
      </c>
      <c r="R14" s="20">
        <f>R15+R16+R17</f>
        <v>90500000</v>
      </c>
    </row>
    <row r="15" spans="1:18" s="18" customFormat="1" ht="90" customHeight="1" x14ac:dyDescent="0.25">
      <c r="A15" s="8" t="s">
        <v>29</v>
      </c>
      <c r="B15" s="9">
        <v>182</v>
      </c>
      <c r="C15" s="12" t="s">
        <v>9</v>
      </c>
      <c r="D15" s="12" t="s">
        <v>28</v>
      </c>
      <c r="E15" s="12" t="s">
        <v>13</v>
      </c>
      <c r="F15" s="12" t="s">
        <v>18</v>
      </c>
      <c r="G15" s="12" t="s">
        <v>30</v>
      </c>
      <c r="H15" s="12" t="s">
        <v>17</v>
      </c>
      <c r="I15" s="19" t="s">
        <v>14</v>
      </c>
      <c r="J15" s="20">
        <v>1489136.3</v>
      </c>
      <c r="K15" s="20">
        <v>2040197.4</v>
      </c>
      <c r="L15" s="20">
        <v>1833266.1</v>
      </c>
      <c r="M15" s="20">
        <v>1760629.01</v>
      </c>
      <c r="N15" s="20">
        <v>2030000</v>
      </c>
      <c r="O15" s="20">
        <v>2012701.95</v>
      </c>
      <c r="P15" s="20">
        <v>6000000</v>
      </c>
      <c r="Q15" s="20">
        <v>7800000</v>
      </c>
      <c r="R15" s="20">
        <v>11900000</v>
      </c>
    </row>
    <row r="16" spans="1:18" s="18" customFormat="1" ht="81" customHeight="1" x14ac:dyDescent="0.25">
      <c r="A16" s="8" t="s">
        <v>31</v>
      </c>
      <c r="B16" s="9">
        <v>182</v>
      </c>
      <c r="C16" s="12" t="s">
        <v>9</v>
      </c>
      <c r="D16" s="12" t="s">
        <v>28</v>
      </c>
      <c r="E16" s="12" t="s">
        <v>28</v>
      </c>
      <c r="F16" s="12" t="s">
        <v>32</v>
      </c>
      <c r="G16" s="12" t="s">
        <v>30</v>
      </c>
      <c r="H16" s="12" t="s">
        <v>17</v>
      </c>
      <c r="I16" s="19" t="s">
        <v>14</v>
      </c>
      <c r="J16" s="20">
        <v>0</v>
      </c>
      <c r="K16" s="20">
        <v>0</v>
      </c>
      <c r="L16" s="20">
        <v>35217821.890000001</v>
      </c>
      <c r="M16" s="20">
        <v>49491640.920000002</v>
      </c>
      <c r="N16" s="20">
        <v>65758080</v>
      </c>
      <c r="O16" s="20">
        <v>59958883.240000002</v>
      </c>
      <c r="P16" s="20">
        <v>70000000</v>
      </c>
      <c r="Q16" s="20">
        <v>71500000</v>
      </c>
      <c r="R16" s="20">
        <v>73000000</v>
      </c>
    </row>
    <row r="17" spans="1:18" s="18" customFormat="1" ht="79.5" customHeight="1" x14ac:dyDescent="0.25">
      <c r="A17" s="8" t="s">
        <v>33</v>
      </c>
      <c r="B17" s="9">
        <v>182</v>
      </c>
      <c r="C17" s="12" t="s">
        <v>9</v>
      </c>
      <c r="D17" s="12" t="s">
        <v>28</v>
      </c>
      <c r="E17" s="12" t="s">
        <v>28</v>
      </c>
      <c r="F17" s="12" t="s">
        <v>34</v>
      </c>
      <c r="G17" s="12" t="s">
        <v>30</v>
      </c>
      <c r="H17" s="12" t="s">
        <v>17</v>
      </c>
      <c r="I17" s="19" t="s">
        <v>14</v>
      </c>
      <c r="J17" s="20">
        <v>0</v>
      </c>
      <c r="K17" s="20">
        <v>0</v>
      </c>
      <c r="L17" s="20">
        <v>5100252.7300000004</v>
      </c>
      <c r="M17" s="20">
        <v>7707458.1600000001</v>
      </c>
      <c r="N17" s="20">
        <v>5245000</v>
      </c>
      <c r="O17" s="20">
        <v>5095039.3</v>
      </c>
      <c r="P17" s="20">
        <v>5400000</v>
      </c>
      <c r="Q17" s="20">
        <v>5500000</v>
      </c>
      <c r="R17" s="20">
        <v>5600000</v>
      </c>
    </row>
    <row r="18" spans="1:18" s="18" customFormat="1" x14ac:dyDescent="0.25">
      <c r="A18" s="6" t="s">
        <v>94</v>
      </c>
      <c r="B18" s="7"/>
      <c r="C18" s="15"/>
      <c r="D18" s="15"/>
      <c r="E18" s="15"/>
      <c r="F18" s="15"/>
      <c r="G18" s="15"/>
      <c r="H18" s="15"/>
      <c r="I18" s="16"/>
      <c r="J18" s="17"/>
      <c r="K18" s="17"/>
      <c r="L18" s="17"/>
      <c r="M18" s="17"/>
      <c r="N18" s="17"/>
      <c r="O18" s="17"/>
      <c r="P18" s="17">
        <f>P19+P26+P31+P36+P38</f>
        <v>78941314</v>
      </c>
      <c r="Q18" s="17">
        <f>Q19+Q26+Q31+Q36+Q38</f>
        <v>52470642</v>
      </c>
      <c r="R18" s="17">
        <f>R19+R26+R31+R36+R38</f>
        <v>52500642</v>
      </c>
    </row>
    <row r="19" spans="1:18" s="18" customFormat="1" ht="81.75" customHeight="1" x14ac:dyDescent="0.25">
      <c r="A19" s="8" t="s">
        <v>38</v>
      </c>
      <c r="B19" s="9" t="s">
        <v>8</v>
      </c>
      <c r="C19" s="12" t="s">
        <v>9</v>
      </c>
      <c r="D19" s="12" t="s">
        <v>39</v>
      </c>
      <c r="E19" s="12" t="s">
        <v>10</v>
      </c>
      <c r="F19" s="12" t="s">
        <v>8</v>
      </c>
      <c r="G19" s="12" t="s">
        <v>10</v>
      </c>
      <c r="H19" s="12" t="s">
        <v>11</v>
      </c>
      <c r="I19" s="19" t="s">
        <v>40</v>
      </c>
      <c r="J19" s="20">
        <v>32839821.920000002</v>
      </c>
      <c r="K19" s="20">
        <v>18111377.969999999</v>
      </c>
      <c r="L19" s="20">
        <v>18797924.289999999</v>
      </c>
      <c r="M19" s="20">
        <v>15527368.66</v>
      </c>
      <c r="N19" s="20">
        <v>21282310.539999999</v>
      </c>
      <c r="O19" s="20">
        <v>23307777.66</v>
      </c>
      <c r="P19" s="20">
        <f>P20+P21+P22+P23+P24+P25</f>
        <v>27990642</v>
      </c>
      <c r="Q19" s="20">
        <f>Q20+Q21+Q22+Q23+Q24+Q25</f>
        <v>25480642</v>
      </c>
      <c r="R19" s="20">
        <f>R20+R21+R22+R23+R24+R25</f>
        <v>25560642</v>
      </c>
    </row>
    <row r="20" spans="1:18" s="18" customFormat="1" ht="153.75" customHeight="1" x14ac:dyDescent="0.25">
      <c r="A20" s="10" t="s">
        <v>41</v>
      </c>
      <c r="B20" s="11" t="s">
        <v>42</v>
      </c>
      <c r="C20" s="11" t="s">
        <v>9</v>
      </c>
      <c r="D20" s="11" t="s">
        <v>39</v>
      </c>
      <c r="E20" s="11" t="s">
        <v>25</v>
      </c>
      <c r="F20" s="11" t="s">
        <v>43</v>
      </c>
      <c r="G20" s="11" t="s">
        <v>30</v>
      </c>
      <c r="H20" s="11" t="s">
        <v>11</v>
      </c>
      <c r="I20" s="21" t="s">
        <v>40</v>
      </c>
      <c r="J20" s="22">
        <v>4727268.1900000004</v>
      </c>
      <c r="K20" s="22">
        <v>4870001.97</v>
      </c>
      <c r="L20" s="22">
        <v>5488738.6600000001</v>
      </c>
      <c r="M20" s="22">
        <v>3524954.1</v>
      </c>
      <c r="N20" s="22">
        <v>6114833.54</v>
      </c>
      <c r="O20" s="22">
        <v>5168842.7300000004</v>
      </c>
      <c r="P20" s="22">
        <v>6570000</v>
      </c>
      <c r="Q20" s="22">
        <v>3800000</v>
      </c>
      <c r="R20" s="22">
        <v>3700000</v>
      </c>
    </row>
    <row r="21" spans="1:18" s="18" customFormat="1" ht="138.75" customHeight="1" x14ac:dyDescent="0.25">
      <c r="A21" s="8" t="s">
        <v>44</v>
      </c>
      <c r="B21" s="12" t="s">
        <v>42</v>
      </c>
      <c r="C21" s="12" t="s">
        <v>9</v>
      </c>
      <c r="D21" s="12" t="s">
        <v>39</v>
      </c>
      <c r="E21" s="12" t="s">
        <v>25</v>
      </c>
      <c r="F21" s="12" t="s">
        <v>45</v>
      </c>
      <c r="G21" s="12" t="s">
        <v>30</v>
      </c>
      <c r="H21" s="12" t="s">
        <v>11</v>
      </c>
      <c r="I21" s="19" t="s">
        <v>40</v>
      </c>
      <c r="J21" s="20">
        <v>18249245.149999999</v>
      </c>
      <c r="K21" s="20">
        <v>1698337.16</v>
      </c>
      <c r="L21" s="20">
        <v>1247000.21</v>
      </c>
      <c r="M21" s="20">
        <v>1453147.42</v>
      </c>
      <c r="N21" s="20">
        <v>2352477</v>
      </c>
      <c r="O21" s="20">
        <v>4512052.04</v>
      </c>
      <c r="P21" s="20">
        <v>620000</v>
      </c>
      <c r="Q21" s="20">
        <v>680000</v>
      </c>
      <c r="R21" s="20">
        <v>760000</v>
      </c>
    </row>
    <row r="22" spans="1:18" s="18" customFormat="1" ht="117.75" customHeight="1" x14ac:dyDescent="0.25">
      <c r="A22" s="8" t="s">
        <v>46</v>
      </c>
      <c r="B22" s="12" t="s">
        <v>42</v>
      </c>
      <c r="C22" s="12" t="s">
        <v>9</v>
      </c>
      <c r="D22" s="12" t="s">
        <v>39</v>
      </c>
      <c r="E22" s="12" t="s">
        <v>25</v>
      </c>
      <c r="F22" s="12" t="s">
        <v>47</v>
      </c>
      <c r="G22" s="12" t="s">
        <v>30</v>
      </c>
      <c r="H22" s="12" t="s">
        <v>11</v>
      </c>
      <c r="I22" s="19" t="s">
        <v>40</v>
      </c>
      <c r="J22" s="20">
        <v>0</v>
      </c>
      <c r="K22" s="20">
        <v>0</v>
      </c>
      <c r="L22" s="20">
        <v>0</v>
      </c>
      <c r="M22" s="20">
        <v>344669.32</v>
      </c>
      <c r="N22" s="20">
        <v>345000</v>
      </c>
      <c r="O22" s="20">
        <v>326804</v>
      </c>
      <c r="P22" s="20">
        <v>300000</v>
      </c>
      <c r="Q22" s="20">
        <v>300000</v>
      </c>
      <c r="R22" s="20">
        <v>300000</v>
      </c>
    </row>
    <row r="23" spans="1:18" s="18" customFormat="1" ht="78.75" customHeight="1" x14ac:dyDescent="0.25">
      <c r="A23" s="8" t="s">
        <v>48</v>
      </c>
      <c r="B23" s="12" t="s">
        <v>42</v>
      </c>
      <c r="C23" s="12" t="s">
        <v>9</v>
      </c>
      <c r="D23" s="12" t="s">
        <v>39</v>
      </c>
      <c r="E23" s="12" t="s">
        <v>25</v>
      </c>
      <c r="F23" s="12" t="s">
        <v>49</v>
      </c>
      <c r="G23" s="12" t="s">
        <v>30</v>
      </c>
      <c r="H23" s="12" t="s">
        <v>11</v>
      </c>
      <c r="I23" s="19" t="s">
        <v>40</v>
      </c>
      <c r="J23" s="20">
        <v>3444492.98</v>
      </c>
      <c r="K23" s="20">
        <v>4590808.78</v>
      </c>
      <c r="L23" s="20">
        <v>5111600.5999999996</v>
      </c>
      <c r="M23" s="20">
        <v>3323071.35</v>
      </c>
      <c r="N23" s="20">
        <v>2070000</v>
      </c>
      <c r="O23" s="20">
        <v>2880987.57</v>
      </c>
      <c r="P23" s="20">
        <v>6500000</v>
      </c>
      <c r="Q23" s="20">
        <v>6800000</v>
      </c>
      <c r="R23" s="20">
        <v>7000000</v>
      </c>
    </row>
    <row r="24" spans="1:18" s="18" customFormat="1" ht="103.5" customHeight="1" x14ac:dyDescent="0.25">
      <c r="A24" s="8" t="s">
        <v>51</v>
      </c>
      <c r="B24" s="12" t="s">
        <v>42</v>
      </c>
      <c r="C24" s="12" t="s">
        <v>9</v>
      </c>
      <c r="D24" s="12" t="s">
        <v>39</v>
      </c>
      <c r="E24" s="12" t="s">
        <v>50</v>
      </c>
      <c r="F24" s="12" t="s">
        <v>52</v>
      </c>
      <c r="G24" s="12" t="s">
        <v>30</v>
      </c>
      <c r="H24" s="12" t="s">
        <v>17</v>
      </c>
      <c r="I24" s="19" t="s">
        <v>40</v>
      </c>
      <c r="J24" s="20">
        <v>5346870</v>
      </c>
      <c r="K24" s="20">
        <v>5740183</v>
      </c>
      <c r="L24" s="20">
        <v>4693388</v>
      </c>
      <c r="M24" s="20">
        <v>4095314</v>
      </c>
      <c r="N24" s="20">
        <v>8000000</v>
      </c>
      <c r="O24" s="20">
        <v>8144717.3200000003</v>
      </c>
      <c r="P24" s="20">
        <v>10000642</v>
      </c>
      <c r="Q24" s="20">
        <v>10000642</v>
      </c>
      <c r="R24" s="20">
        <v>10000642</v>
      </c>
    </row>
    <row r="25" spans="1:18" s="18" customFormat="1" ht="136.5" customHeight="1" x14ac:dyDescent="0.25">
      <c r="A25" s="13" t="s">
        <v>53</v>
      </c>
      <c r="B25" s="11" t="s">
        <v>42</v>
      </c>
      <c r="C25" s="14" t="s">
        <v>9</v>
      </c>
      <c r="D25" s="14" t="s">
        <v>39</v>
      </c>
      <c r="E25" s="14" t="s">
        <v>35</v>
      </c>
      <c r="F25" s="14" t="s">
        <v>54</v>
      </c>
      <c r="G25" s="14" t="s">
        <v>30</v>
      </c>
      <c r="H25" s="14" t="s">
        <v>11</v>
      </c>
      <c r="I25" s="23" t="s">
        <v>40</v>
      </c>
      <c r="J25" s="24">
        <v>1071945.6000000001</v>
      </c>
      <c r="K25" s="24">
        <v>1212047.06</v>
      </c>
      <c r="L25" s="24">
        <v>2257196.8199999998</v>
      </c>
      <c r="M25" s="24">
        <v>2786212.47</v>
      </c>
      <c r="N25" s="24">
        <v>2400000</v>
      </c>
      <c r="O25" s="24">
        <v>2274374</v>
      </c>
      <c r="P25" s="24">
        <v>4000000</v>
      </c>
      <c r="Q25" s="24">
        <v>3900000</v>
      </c>
      <c r="R25" s="24">
        <v>3800000</v>
      </c>
    </row>
    <row r="26" spans="1:18" s="18" customFormat="1" ht="60.75" customHeight="1" x14ac:dyDescent="0.25">
      <c r="A26" s="8" t="s">
        <v>55</v>
      </c>
      <c r="B26" s="11" t="s">
        <v>42</v>
      </c>
      <c r="C26" s="12" t="s">
        <v>9</v>
      </c>
      <c r="D26" s="12" t="s">
        <v>30</v>
      </c>
      <c r="E26" s="12" t="s">
        <v>10</v>
      </c>
      <c r="F26" s="12" t="s">
        <v>8</v>
      </c>
      <c r="G26" s="12" t="s">
        <v>10</v>
      </c>
      <c r="H26" s="12" t="s">
        <v>11</v>
      </c>
      <c r="I26" s="19" t="s">
        <v>56</v>
      </c>
      <c r="J26" s="20">
        <v>2314532.7400000002</v>
      </c>
      <c r="K26" s="20">
        <v>1604317.44</v>
      </c>
      <c r="L26" s="20">
        <v>1561557.88</v>
      </c>
      <c r="M26" s="20">
        <v>897686.19000000006</v>
      </c>
      <c r="N26" s="20">
        <v>1246000</v>
      </c>
      <c r="O26" s="20">
        <v>1233041.44</v>
      </c>
      <c r="P26" s="20">
        <f>P27+P28+P29+P30</f>
        <v>1190000</v>
      </c>
      <c r="Q26" s="20">
        <f t="shared" ref="Q26:R26" si="2">Q27+Q28+Q29+Q30</f>
        <v>1190000</v>
      </c>
      <c r="R26" s="20">
        <f t="shared" si="2"/>
        <v>1190000</v>
      </c>
    </row>
    <row r="27" spans="1:18" s="18" customFormat="1" ht="81" customHeight="1" x14ac:dyDescent="0.25">
      <c r="A27" s="8" t="s">
        <v>57</v>
      </c>
      <c r="B27" s="11" t="s">
        <v>42</v>
      </c>
      <c r="C27" s="12" t="s">
        <v>9</v>
      </c>
      <c r="D27" s="12" t="s">
        <v>30</v>
      </c>
      <c r="E27" s="12" t="s">
        <v>13</v>
      </c>
      <c r="F27" s="12" t="s">
        <v>58</v>
      </c>
      <c r="G27" s="12" t="s">
        <v>30</v>
      </c>
      <c r="H27" s="12" t="s">
        <v>11</v>
      </c>
      <c r="I27" s="19" t="s">
        <v>56</v>
      </c>
      <c r="J27" s="20">
        <v>0</v>
      </c>
      <c r="K27" s="20">
        <v>0</v>
      </c>
      <c r="L27" s="20">
        <v>0</v>
      </c>
      <c r="M27" s="20">
        <v>0</v>
      </c>
      <c r="N27" s="20">
        <v>796000</v>
      </c>
      <c r="O27" s="20">
        <v>793103</v>
      </c>
      <c r="P27" s="20">
        <v>800000</v>
      </c>
      <c r="Q27" s="20">
        <v>800000</v>
      </c>
      <c r="R27" s="20">
        <v>800000</v>
      </c>
    </row>
    <row r="28" spans="1:18" s="18" customFormat="1" ht="62.25" customHeight="1" x14ac:dyDescent="0.25">
      <c r="A28" s="8" t="s">
        <v>59</v>
      </c>
      <c r="B28" s="11" t="s">
        <v>42</v>
      </c>
      <c r="C28" s="12" t="s">
        <v>9</v>
      </c>
      <c r="D28" s="12" t="s">
        <v>30</v>
      </c>
      <c r="E28" s="12" t="s">
        <v>13</v>
      </c>
      <c r="F28" s="12" t="s">
        <v>60</v>
      </c>
      <c r="G28" s="12" t="s">
        <v>30</v>
      </c>
      <c r="H28" s="12" t="s">
        <v>11</v>
      </c>
      <c r="I28" s="19" t="s">
        <v>56</v>
      </c>
      <c r="J28" s="20">
        <v>1374291.5</v>
      </c>
      <c r="K28" s="20">
        <v>1532448</v>
      </c>
      <c r="L28" s="20">
        <v>1446405.73</v>
      </c>
      <c r="M28" s="20">
        <v>554114.9</v>
      </c>
      <c r="N28" s="20">
        <v>270000</v>
      </c>
      <c r="O28" s="20">
        <v>250570</v>
      </c>
      <c r="P28" s="20">
        <v>250000</v>
      </c>
      <c r="Q28" s="20">
        <v>250000</v>
      </c>
      <c r="R28" s="20">
        <v>250000</v>
      </c>
    </row>
    <row r="29" spans="1:18" s="18" customFormat="1" ht="78.75" customHeight="1" x14ac:dyDescent="0.25">
      <c r="A29" s="8" t="s">
        <v>61</v>
      </c>
      <c r="B29" s="11" t="s">
        <v>42</v>
      </c>
      <c r="C29" s="12" t="s">
        <v>9</v>
      </c>
      <c r="D29" s="12" t="s">
        <v>30</v>
      </c>
      <c r="E29" s="12" t="s">
        <v>16</v>
      </c>
      <c r="F29" s="12" t="s">
        <v>62</v>
      </c>
      <c r="G29" s="12" t="s">
        <v>30</v>
      </c>
      <c r="H29" s="12" t="s">
        <v>11</v>
      </c>
      <c r="I29" s="19" t="s">
        <v>56</v>
      </c>
      <c r="J29" s="20">
        <v>0</v>
      </c>
      <c r="K29" s="20">
        <v>0</v>
      </c>
      <c r="L29" s="20">
        <v>0</v>
      </c>
      <c r="M29" s="20">
        <v>276731.40999999997</v>
      </c>
      <c r="N29" s="20">
        <v>100000</v>
      </c>
      <c r="O29" s="20">
        <v>117453.75999999999</v>
      </c>
      <c r="P29" s="20">
        <v>60000</v>
      </c>
      <c r="Q29" s="20">
        <v>60000</v>
      </c>
      <c r="R29" s="20">
        <v>60000</v>
      </c>
    </row>
    <row r="30" spans="1:18" s="18" customFormat="1" ht="41.25" customHeight="1" x14ac:dyDescent="0.25">
      <c r="A30" s="8" t="s">
        <v>63</v>
      </c>
      <c r="B30" s="11" t="s">
        <v>42</v>
      </c>
      <c r="C30" s="12" t="s">
        <v>9</v>
      </c>
      <c r="D30" s="12" t="s">
        <v>30</v>
      </c>
      <c r="E30" s="12" t="s">
        <v>16</v>
      </c>
      <c r="F30" s="12" t="s">
        <v>60</v>
      </c>
      <c r="G30" s="12" t="s">
        <v>30</v>
      </c>
      <c r="H30" s="12" t="s">
        <v>11</v>
      </c>
      <c r="I30" s="19" t="s">
        <v>56</v>
      </c>
      <c r="J30" s="20">
        <v>940241.24</v>
      </c>
      <c r="K30" s="20">
        <v>71869.440000000002</v>
      </c>
      <c r="L30" s="20">
        <v>115152.15</v>
      </c>
      <c r="M30" s="20">
        <v>66839.88</v>
      </c>
      <c r="N30" s="20">
        <v>80000</v>
      </c>
      <c r="O30" s="20">
        <v>71914.679999999993</v>
      </c>
      <c r="P30" s="20">
        <v>80000</v>
      </c>
      <c r="Q30" s="20">
        <v>80000</v>
      </c>
      <c r="R30" s="20">
        <v>80000</v>
      </c>
    </row>
    <row r="31" spans="1:18" s="18" customFormat="1" ht="63" customHeight="1" x14ac:dyDescent="0.25">
      <c r="A31" s="8" t="s">
        <v>64</v>
      </c>
      <c r="B31" s="9" t="s">
        <v>8</v>
      </c>
      <c r="C31" s="12" t="s">
        <v>9</v>
      </c>
      <c r="D31" s="12" t="s">
        <v>65</v>
      </c>
      <c r="E31" s="12" t="s">
        <v>10</v>
      </c>
      <c r="F31" s="12" t="s">
        <v>8</v>
      </c>
      <c r="G31" s="12" t="s">
        <v>10</v>
      </c>
      <c r="H31" s="12" t="s">
        <v>11</v>
      </c>
      <c r="I31" s="19" t="s">
        <v>8</v>
      </c>
      <c r="J31" s="20">
        <v>6747009.2799999993</v>
      </c>
      <c r="K31" s="20">
        <v>40989531</v>
      </c>
      <c r="L31" s="20">
        <v>9172488.9299999997</v>
      </c>
      <c r="M31" s="20">
        <v>3783396.47</v>
      </c>
      <c r="N31" s="20">
        <v>54984000</v>
      </c>
      <c r="O31" s="20">
        <v>11030117.620000001</v>
      </c>
      <c r="P31" s="20">
        <f>P32+P33+P35+P34</f>
        <v>49650672</v>
      </c>
      <c r="Q31" s="20">
        <f>Q32+Q33+Q35+Q34</f>
        <v>25690000</v>
      </c>
      <c r="R31" s="20">
        <f>R32+R33+R35+R34</f>
        <v>25640000</v>
      </c>
    </row>
    <row r="32" spans="1:18" s="18" customFormat="1" ht="173.25" customHeight="1" x14ac:dyDescent="0.25">
      <c r="A32" s="8" t="s">
        <v>67</v>
      </c>
      <c r="B32" s="9" t="s">
        <v>42</v>
      </c>
      <c r="C32" s="12" t="s">
        <v>9</v>
      </c>
      <c r="D32" s="12" t="s">
        <v>65</v>
      </c>
      <c r="E32" s="12" t="s">
        <v>16</v>
      </c>
      <c r="F32" s="12" t="s">
        <v>37</v>
      </c>
      <c r="G32" s="12" t="s">
        <v>30</v>
      </c>
      <c r="H32" s="12" t="s">
        <v>11</v>
      </c>
      <c r="I32" s="19" t="s">
        <v>66</v>
      </c>
      <c r="J32" s="20">
        <v>0</v>
      </c>
      <c r="K32" s="20">
        <v>0</v>
      </c>
      <c r="L32" s="20">
        <v>1954920</v>
      </c>
      <c r="M32" s="20">
        <v>250121</v>
      </c>
      <c r="N32" s="20">
        <v>38270000</v>
      </c>
      <c r="O32" s="20">
        <v>6691573.7800000003</v>
      </c>
      <c r="P32" s="20">
        <v>35207801</v>
      </c>
      <c r="Q32" s="20">
        <v>20000000</v>
      </c>
      <c r="R32" s="20">
        <v>20000000</v>
      </c>
    </row>
    <row r="33" spans="1:18" s="18" customFormat="1" ht="96" customHeight="1" x14ac:dyDescent="0.25">
      <c r="A33" s="8" t="s">
        <v>69</v>
      </c>
      <c r="B33" s="9" t="s">
        <v>42</v>
      </c>
      <c r="C33" s="12" t="s">
        <v>9</v>
      </c>
      <c r="D33" s="12" t="s">
        <v>65</v>
      </c>
      <c r="E33" s="12" t="s">
        <v>28</v>
      </c>
      <c r="F33" s="12" t="s">
        <v>43</v>
      </c>
      <c r="G33" s="12" t="s">
        <v>30</v>
      </c>
      <c r="H33" s="12" t="s">
        <v>11</v>
      </c>
      <c r="I33" s="19" t="s">
        <v>68</v>
      </c>
      <c r="J33" s="20">
        <v>2119589.2799999998</v>
      </c>
      <c r="K33" s="20">
        <v>10067171</v>
      </c>
      <c r="L33" s="20">
        <v>7217568.9299999997</v>
      </c>
      <c r="M33" s="20">
        <v>3533275.47</v>
      </c>
      <c r="N33" s="20">
        <v>3500000</v>
      </c>
      <c r="O33" s="20">
        <v>3985152.26</v>
      </c>
      <c r="P33" s="20">
        <v>650000</v>
      </c>
      <c r="Q33" s="20">
        <v>650000</v>
      </c>
      <c r="R33" s="20">
        <v>600000</v>
      </c>
    </row>
    <row r="34" spans="1:18" s="18" customFormat="1" ht="96" customHeight="1" x14ac:dyDescent="0.25">
      <c r="A34" s="8" t="s">
        <v>72</v>
      </c>
      <c r="B34" s="9" t="s">
        <v>42</v>
      </c>
      <c r="C34" s="12" t="s">
        <v>9</v>
      </c>
      <c r="D34" s="12" t="s">
        <v>65</v>
      </c>
      <c r="E34" s="12" t="s">
        <v>28</v>
      </c>
      <c r="F34" s="12" t="s">
        <v>73</v>
      </c>
      <c r="G34" s="12" t="s">
        <v>30</v>
      </c>
      <c r="H34" s="12" t="s">
        <v>11</v>
      </c>
      <c r="I34" s="19" t="s">
        <v>68</v>
      </c>
      <c r="J34" s="20">
        <v>4627420</v>
      </c>
      <c r="K34" s="20">
        <v>30922360</v>
      </c>
      <c r="L34" s="20">
        <v>0</v>
      </c>
      <c r="M34" s="20">
        <v>0</v>
      </c>
      <c r="N34" s="20">
        <v>12800000</v>
      </c>
      <c r="O34" s="20">
        <v>0</v>
      </c>
      <c r="P34" s="20">
        <v>13752871</v>
      </c>
      <c r="Q34" s="20">
        <v>5000000</v>
      </c>
      <c r="R34" s="20">
        <v>5000000</v>
      </c>
    </row>
    <row r="35" spans="1:18" s="18" customFormat="1" ht="171.75" customHeight="1" x14ac:dyDescent="0.25">
      <c r="A35" s="8" t="s">
        <v>70</v>
      </c>
      <c r="B35" s="9" t="s">
        <v>42</v>
      </c>
      <c r="C35" s="12" t="s">
        <v>9</v>
      </c>
      <c r="D35" s="12" t="s">
        <v>65</v>
      </c>
      <c r="E35" s="12" t="s">
        <v>28</v>
      </c>
      <c r="F35" s="12" t="s">
        <v>71</v>
      </c>
      <c r="G35" s="12" t="s">
        <v>30</v>
      </c>
      <c r="H35" s="12" t="s">
        <v>11</v>
      </c>
      <c r="I35" s="19" t="s">
        <v>68</v>
      </c>
      <c r="J35" s="20"/>
      <c r="K35" s="20"/>
      <c r="L35" s="20"/>
      <c r="M35" s="20"/>
      <c r="N35" s="20">
        <v>180000</v>
      </c>
      <c r="O35" s="20">
        <v>119391.58</v>
      </c>
      <c r="P35" s="20">
        <v>40000</v>
      </c>
      <c r="Q35" s="20">
        <v>40000</v>
      </c>
      <c r="R35" s="20">
        <v>40000</v>
      </c>
    </row>
    <row r="36" spans="1:18" s="18" customFormat="1" ht="41.25" customHeight="1" x14ac:dyDescent="0.25">
      <c r="A36" s="8" t="s">
        <v>74</v>
      </c>
      <c r="B36" s="9" t="s">
        <v>8</v>
      </c>
      <c r="C36" s="12" t="s">
        <v>9</v>
      </c>
      <c r="D36" s="12" t="s">
        <v>75</v>
      </c>
      <c r="E36" s="12" t="s">
        <v>10</v>
      </c>
      <c r="F36" s="12" t="s">
        <v>8</v>
      </c>
      <c r="G36" s="12" t="s">
        <v>10</v>
      </c>
      <c r="H36" s="12" t="s">
        <v>11</v>
      </c>
      <c r="I36" s="19" t="s">
        <v>8</v>
      </c>
      <c r="J36" s="20">
        <v>455882.25</v>
      </c>
      <c r="K36" s="20">
        <v>1019489.99</v>
      </c>
      <c r="L36" s="20">
        <v>469017.23</v>
      </c>
      <c r="M36" s="20">
        <v>1182996.83</v>
      </c>
      <c r="N36" s="20">
        <v>1030363.41</v>
      </c>
      <c r="O36" s="20">
        <v>987774.81</v>
      </c>
      <c r="P36" s="20">
        <f>P37</f>
        <v>100000</v>
      </c>
      <c r="Q36" s="20">
        <f t="shared" ref="Q36:R36" si="3">Q37</f>
        <v>100000</v>
      </c>
      <c r="R36" s="20">
        <f t="shared" si="3"/>
        <v>100000</v>
      </c>
    </row>
    <row r="37" spans="1:18" s="18" customFormat="1" ht="81.75" customHeight="1" x14ac:dyDescent="0.25">
      <c r="A37" s="8" t="s">
        <v>77</v>
      </c>
      <c r="B37" s="9" t="s">
        <v>42</v>
      </c>
      <c r="C37" s="12" t="s">
        <v>9</v>
      </c>
      <c r="D37" s="12" t="s">
        <v>75</v>
      </c>
      <c r="E37" s="12" t="s">
        <v>78</v>
      </c>
      <c r="F37" s="12" t="s">
        <v>19</v>
      </c>
      <c r="G37" s="12" t="s">
        <v>30</v>
      </c>
      <c r="H37" s="12" t="s">
        <v>11</v>
      </c>
      <c r="I37" s="19" t="s">
        <v>76</v>
      </c>
      <c r="J37" s="20">
        <v>306882.25</v>
      </c>
      <c r="K37" s="20">
        <v>719489.99</v>
      </c>
      <c r="L37" s="20">
        <v>376017.23</v>
      </c>
      <c r="M37" s="20">
        <v>935714.01</v>
      </c>
      <c r="N37" s="20">
        <v>10000</v>
      </c>
      <c r="O37" s="20">
        <v>9000</v>
      </c>
      <c r="P37" s="20">
        <v>100000</v>
      </c>
      <c r="Q37" s="20">
        <v>100000</v>
      </c>
      <c r="R37" s="20">
        <v>100000</v>
      </c>
    </row>
    <row r="38" spans="1:18" s="18" customFormat="1" ht="20.25" customHeight="1" x14ac:dyDescent="0.25">
      <c r="A38" s="8" t="s">
        <v>79</v>
      </c>
      <c r="B38" s="9" t="s">
        <v>42</v>
      </c>
      <c r="C38" s="12" t="s">
        <v>9</v>
      </c>
      <c r="D38" s="12" t="s">
        <v>80</v>
      </c>
      <c r="E38" s="12" t="s">
        <v>10</v>
      </c>
      <c r="F38" s="12" t="s">
        <v>8</v>
      </c>
      <c r="G38" s="12" t="s">
        <v>10</v>
      </c>
      <c r="H38" s="12" t="s">
        <v>11</v>
      </c>
      <c r="I38" s="19" t="s">
        <v>81</v>
      </c>
      <c r="J38" s="20">
        <v>1932480</v>
      </c>
      <c r="K38" s="20">
        <v>407261.91</v>
      </c>
      <c r="L38" s="20">
        <v>320000</v>
      </c>
      <c r="M38" s="20">
        <v>35560.69</v>
      </c>
      <c r="N38" s="20">
        <v>25000</v>
      </c>
      <c r="O38" s="20">
        <v>24913.74</v>
      </c>
      <c r="P38" s="20">
        <v>10000</v>
      </c>
      <c r="Q38" s="20">
        <v>10000</v>
      </c>
      <c r="R38" s="20">
        <v>10000</v>
      </c>
    </row>
    <row r="39" spans="1:18" s="18" customFormat="1" ht="20.25" customHeight="1" x14ac:dyDescent="0.25">
      <c r="A39" s="8" t="s">
        <v>82</v>
      </c>
      <c r="B39" s="9" t="s">
        <v>42</v>
      </c>
      <c r="C39" s="12" t="s">
        <v>9</v>
      </c>
      <c r="D39" s="12" t="s">
        <v>80</v>
      </c>
      <c r="E39" s="12" t="s">
        <v>25</v>
      </c>
      <c r="F39" s="12" t="s">
        <v>19</v>
      </c>
      <c r="G39" s="12" t="s">
        <v>30</v>
      </c>
      <c r="H39" s="12" t="s">
        <v>11</v>
      </c>
      <c r="I39" s="19" t="s">
        <v>81</v>
      </c>
      <c r="J39" s="20">
        <v>1932480</v>
      </c>
      <c r="K39" s="20">
        <v>407261.91</v>
      </c>
      <c r="L39" s="20">
        <v>320000</v>
      </c>
      <c r="M39" s="20">
        <v>300000.01</v>
      </c>
      <c r="N39" s="20">
        <v>25000</v>
      </c>
      <c r="O39" s="20">
        <v>24913.74</v>
      </c>
      <c r="P39" s="20">
        <v>10000</v>
      </c>
      <c r="Q39" s="20">
        <v>10000</v>
      </c>
      <c r="R39" s="20">
        <v>10000</v>
      </c>
    </row>
    <row r="40" spans="1:18" s="18" customFormat="1" ht="18.75" customHeight="1" x14ac:dyDescent="0.25">
      <c r="A40" s="6" t="s">
        <v>83</v>
      </c>
      <c r="B40" s="7" t="s">
        <v>8</v>
      </c>
      <c r="C40" s="15" t="s">
        <v>84</v>
      </c>
      <c r="D40" s="15" t="s">
        <v>10</v>
      </c>
      <c r="E40" s="15" t="s">
        <v>10</v>
      </c>
      <c r="F40" s="15" t="s">
        <v>8</v>
      </c>
      <c r="G40" s="15" t="s">
        <v>10</v>
      </c>
      <c r="H40" s="15" t="s">
        <v>11</v>
      </c>
      <c r="I40" s="16" t="s">
        <v>8</v>
      </c>
      <c r="J40" s="17">
        <v>1920667.3199999998</v>
      </c>
      <c r="K40" s="17">
        <v>2090653.78</v>
      </c>
      <c r="L40" s="17">
        <v>2790476.95</v>
      </c>
      <c r="M40" s="17">
        <v>8350876.5300000003</v>
      </c>
      <c r="N40" s="17">
        <v>2992282.26</v>
      </c>
      <c r="O40" s="17">
        <v>2992229.31</v>
      </c>
      <c r="P40" s="17">
        <f>P41+P44+P45+P42+P43</f>
        <v>21800959.41</v>
      </c>
      <c r="Q40" s="17">
        <f>Q41+Q44+Q45+Q42+Q43</f>
        <v>12476021</v>
      </c>
      <c r="R40" s="17">
        <f>R41+R44+R45+R42+R43</f>
        <v>12538323</v>
      </c>
    </row>
    <row r="41" spans="1:18" s="18" customFormat="1" ht="62.25" customHeight="1" x14ac:dyDescent="0.25">
      <c r="A41" s="8" t="s">
        <v>86</v>
      </c>
      <c r="B41" s="9" t="s">
        <v>42</v>
      </c>
      <c r="C41" s="12" t="s">
        <v>84</v>
      </c>
      <c r="D41" s="12" t="s">
        <v>16</v>
      </c>
      <c r="E41" s="12" t="s">
        <v>13</v>
      </c>
      <c r="F41" s="12" t="s">
        <v>87</v>
      </c>
      <c r="G41" s="12" t="s">
        <v>30</v>
      </c>
      <c r="H41" s="12" t="s">
        <v>11</v>
      </c>
      <c r="I41" s="19" t="s">
        <v>85</v>
      </c>
      <c r="J41" s="20">
        <v>949905</v>
      </c>
      <c r="K41" s="20">
        <v>819784</v>
      </c>
      <c r="L41" s="20">
        <v>1527680</v>
      </c>
      <c r="M41" s="20">
        <v>7001324</v>
      </c>
      <c r="N41" s="20">
        <v>446190</v>
      </c>
      <c r="O41" s="20">
        <v>446190</v>
      </c>
      <c r="P41" s="20">
        <v>10372259</v>
      </c>
      <c r="Q41" s="20">
        <v>10371040</v>
      </c>
      <c r="R41" s="20">
        <v>10370980</v>
      </c>
    </row>
    <row r="42" spans="1:18" s="18" customFormat="1" ht="117.75" customHeight="1" x14ac:dyDescent="0.25">
      <c r="A42" s="8" t="s">
        <v>98</v>
      </c>
      <c r="B42" s="9" t="s">
        <v>88</v>
      </c>
      <c r="C42" s="12" t="s">
        <v>84</v>
      </c>
      <c r="D42" s="12" t="s">
        <v>16</v>
      </c>
      <c r="E42" s="12" t="s">
        <v>13</v>
      </c>
      <c r="F42" s="12" t="s">
        <v>42</v>
      </c>
      <c r="G42" s="12" t="s">
        <v>36</v>
      </c>
      <c r="H42" s="12" t="s">
        <v>11</v>
      </c>
      <c r="I42" s="19" t="s">
        <v>85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9312764.4100000001</v>
      </c>
      <c r="Q42" s="20">
        <v>0</v>
      </c>
      <c r="R42" s="20">
        <v>0</v>
      </c>
    </row>
    <row r="43" spans="1:18" s="18" customFormat="1" ht="60" customHeight="1" x14ac:dyDescent="0.25">
      <c r="A43" s="8" t="s">
        <v>99</v>
      </c>
      <c r="B43" s="9" t="s">
        <v>42</v>
      </c>
      <c r="C43" s="12" t="s">
        <v>84</v>
      </c>
      <c r="D43" s="12" t="s">
        <v>16</v>
      </c>
      <c r="E43" s="12" t="s">
        <v>16</v>
      </c>
      <c r="F43" s="12" t="s">
        <v>8</v>
      </c>
      <c r="G43" s="12" t="s">
        <v>30</v>
      </c>
      <c r="H43" s="12" t="s">
        <v>11</v>
      </c>
      <c r="I43" s="19" t="s">
        <v>85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400000</v>
      </c>
      <c r="Q43" s="20">
        <v>400000</v>
      </c>
      <c r="R43" s="20">
        <v>400000</v>
      </c>
    </row>
    <row r="44" spans="1:18" s="18" customFormat="1" ht="84" customHeight="1" thickBot="1" x14ac:dyDescent="0.3">
      <c r="A44" s="8" t="s">
        <v>89</v>
      </c>
      <c r="B44" s="9" t="s">
        <v>42</v>
      </c>
      <c r="C44" s="12" t="s">
        <v>84</v>
      </c>
      <c r="D44" s="12" t="s">
        <v>16</v>
      </c>
      <c r="E44" s="12" t="s">
        <v>22</v>
      </c>
      <c r="F44" s="12" t="s">
        <v>52</v>
      </c>
      <c r="G44" s="12" t="s">
        <v>30</v>
      </c>
      <c r="H44" s="12" t="s">
        <v>11</v>
      </c>
      <c r="I44" s="19" t="s">
        <v>85</v>
      </c>
      <c r="J44" s="20">
        <v>970762.32</v>
      </c>
      <c r="K44" s="20">
        <v>1270869.78</v>
      </c>
      <c r="L44" s="20">
        <v>1262796.95</v>
      </c>
      <c r="M44" s="20">
        <v>1349552.53</v>
      </c>
      <c r="N44" s="20">
        <v>1505868</v>
      </c>
      <c r="O44" s="20">
        <v>1505868</v>
      </c>
      <c r="P44" s="20">
        <v>1715936</v>
      </c>
      <c r="Q44" s="20">
        <v>1704981</v>
      </c>
      <c r="R44" s="20">
        <v>1767343</v>
      </c>
    </row>
    <row r="45" spans="1:18" s="18" customFormat="1" ht="39" hidden="1" customHeight="1" thickBot="1" x14ac:dyDescent="0.3">
      <c r="A45" s="8" t="s">
        <v>90</v>
      </c>
      <c r="B45" s="9" t="s">
        <v>42</v>
      </c>
      <c r="C45" s="12" t="s">
        <v>84</v>
      </c>
      <c r="D45" s="12" t="s">
        <v>50</v>
      </c>
      <c r="E45" s="12" t="s">
        <v>10</v>
      </c>
      <c r="F45" s="12" t="s">
        <v>8</v>
      </c>
      <c r="G45" s="12" t="s">
        <v>10</v>
      </c>
      <c r="H45" s="12" t="s">
        <v>11</v>
      </c>
      <c r="I45" s="19" t="s">
        <v>81</v>
      </c>
      <c r="J45" s="19"/>
      <c r="K45" s="19"/>
      <c r="L45" s="19"/>
      <c r="M45" s="20">
        <v>0</v>
      </c>
      <c r="N45" s="20">
        <v>1040224.26</v>
      </c>
      <c r="O45" s="20">
        <v>1040171.31</v>
      </c>
      <c r="P45" s="20">
        <v>0</v>
      </c>
      <c r="Q45" s="20">
        <v>0</v>
      </c>
      <c r="R45" s="20">
        <v>0</v>
      </c>
    </row>
    <row r="46" spans="1:18" s="18" customFormat="1" x14ac:dyDescent="0.25">
      <c r="A46" s="25" t="s">
        <v>91</v>
      </c>
      <c r="B46" s="26"/>
      <c r="C46" s="27"/>
      <c r="D46" s="27"/>
      <c r="E46" s="27"/>
      <c r="F46" s="27"/>
      <c r="G46" s="27"/>
      <c r="H46" s="27"/>
      <c r="I46" s="28"/>
      <c r="J46" s="29">
        <v>143653191.22999999</v>
      </c>
      <c r="K46" s="29">
        <v>168075589.47</v>
      </c>
      <c r="L46" s="29">
        <v>149973942.87</v>
      </c>
      <c r="M46" s="29">
        <v>156161268.06999999</v>
      </c>
      <c r="N46" s="29">
        <v>231555880.79999998</v>
      </c>
      <c r="O46" s="29">
        <v>181697383.34000003</v>
      </c>
      <c r="P46" s="29">
        <f>P40+P6</f>
        <v>281275453.41000003</v>
      </c>
      <c r="Q46" s="29">
        <f>Q40+Q6</f>
        <v>253829423</v>
      </c>
      <c r="R46" s="29">
        <f>R40+R6</f>
        <v>264784975</v>
      </c>
    </row>
  </sheetData>
  <mergeCells count="3">
    <mergeCell ref="A2:R2"/>
    <mergeCell ref="B5:I5"/>
    <mergeCell ref="B4:I4"/>
  </mergeCells>
  <pageMargins left="0.70866141732283472" right="0.70866141732283472" top="0.55118110236220474" bottom="0.55118110236220474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zoomScaleNormal="100" workbookViewId="0">
      <selection activeCell="R48" sqref="A1:R48"/>
    </sheetView>
  </sheetViews>
  <sheetFormatPr defaultRowHeight="18.75" x14ac:dyDescent="0.3"/>
  <cols>
    <col min="1" max="1" width="50.42578125" style="3" customWidth="1"/>
    <col min="2" max="2" width="5.7109375" style="3" hidden="1" customWidth="1"/>
    <col min="3" max="4" width="4.28515625" style="3" hidden="1" customWidth="1"/>
    <col min="5" max="5" width="3.7109375" style="3" hidden="1" customWidth="1"/>
    <col min="6" max="6" width="4.85546875" style="3" hidden="1" customWidth="1"/>
    <col min="7" max="7" width="3.7109375" style="3" hidden="1" customWidth="1"/>
    <col min="8" max="8" width="6" style="3" hidden="1" customWidth="1"/>
    <col min="9" max="9" width="4.5703125" style="3" hidden="1" customWidth="1"/>
    <col min="10" max="10" width="16" style="3" hidden="1" customWidth="1"/>
    <col min="11" max="11" width="17.85546875" style="3" hidden="1" customWidth="1"/>
    <col min="12" max="12" width="16.42578125" style="3" hidden="1" customWidth="1"/>
    <col min="13" max="13" width="17.7109375" style="3" hidden="1" customWidth="1"/>
    <col min="14" max="14" width="16.85546875" style="3" hidden="1" customWidth="1"/>
    <col min="15" max="15" width="17.140625" style="3" hidden="1" customWidth="1"/>
    <col min="16" max="16" width="22.140625" style="3" customWidth="1"/>
    <col min="17" max="17" width="22.28515625" style="3" customWidth="1"/>
    <col min="18" max="18" width="23.5703125" style="3" customWidth="1"/>
    <col min="19" max="16384" width="9.140625" style="3"/>
  </cols>
  <sheetData>
    <row r="1" spans="1:18" ht="3.75" customHeight="1" x14ac:dyDescent="0.3"/>
    <row r="2" spans="1:18" ht="38.25" customHeight="1" x14ac:dyDescent="0.3">
      <c r="A2" s="30" t="s">
        <v>101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ht="19.5" thickBot="1" x14ac:dyDescent="0.35"/>
    <row r="4" spans="1:18" ht="57" thickBot="1" x14ac:dyDescent="0.35">
      <c r="A4" s="4" t="s">
        <v>0</v>
      </c>
      <c r="B4" s="31" t="s">
        <v>1</v>
      </c>
      <c r="C4" s="32"/>
      <c r="D4" s="32"/>
      <c r="E4" s="32"/>
      <c r="F4" s="32"/>
      <c r="G4" s="32"/>
      <c r="H4" s="32"/>
      <c r="I4" s="33"/>
      <c r="J4" s="1" t="s">
        <v>2</v>
      </c>
      <c r="K4" s="1" t="s">
        <v>3</v>
      </c>
      <c r="L4" s="1" t="s">
        <v>4</v>
      </c>
      <c r="M4" s="1" t="s">
        <v>5</v>
      </c>
      <c r="N4" s="1" t="s">
        <v>6</v>
      </c>
      <c r="O4" s="1" t="s">
        <v>7</v>
      </c>
      <c r="P4" s="1" t="s">
        <v>102</v>
      </c>
      <c r="Q4" s="1" t="s">
        <v>103</v>
      </c>
      <c r="R4" s="1" t="s">
        <v>104</v>
      </c>
    </row>
    <row r="5" spans="1:18" ht="19.5" thickBot="1" x14ac:dyDescent="0.35">
      <c r="A5" s="5">
        <v>1</v>
      </c>
      <c r="B5" s="31">
        <v>2</v>
      </c>
      <c r="C5" s="32"/>
      <c r="D5" s="32"/>
      <c r="E5" s="32"/>
      <c r="F5" s="32"/>
      <c r="G5" s="32"/>
      <c r="H5" s="32"/>
      <c r="I5" s="33"/>
      <c r="J5" s="2">
        <v>3</v>
      </c>
      <c r="K5" s="2">
        <v>4</v>
      </c>
      <c r="L5" s="2">
        <v>5</v>
      </c>
      <c r="M5" s="2">
        <v>6</v>
      </c>
      <c r="N5" s="2">
        <v>7</v>
      </c>
      <c r="O5" s="2">
        <v>8</v>
      </c>
      <c r="P5" s="2">
        <v>9</v>
      </c>
      <c r="Q5" s="2">
        <v>10</v>
      </c>
      <c r="R5" s="2">
        <v>10</v>
      </c>
    </row>
    <row r="6" spans="1:18" s="18" customFormat="1" ht="36" customHeight="1" x14ac:dyDescent="0.25">
      <c r="A6" s="6" t="s">
        <v>100</v>
      </c>
      <c r="B6" s="7" t="s">
        <v>8</v>
      </c>
      <c r="C6" s="15" t="s">
        <v>9</v>
      </c>
      <c r="D6" s="15" t="s">
        <v>10</v>
      </c>
      <c r="E6" s="15" t="s">
        <v>10</v>
      </c>
      <c r="F6" s="15" t="s">
        <v>8</v>
      </c>
      <c r="G6" s="15" t="s">
        <v>10</v>
      </c>
      <c r="H6" s="15" t="s">
        <v>11</v>
      </c>
      <c r="I6" s="16" t="s">
        <v>8</v>
      </c>
      <c r="J6" s="17">
        <v>141732523.91</v>
      </c>
      <c r="K6" s="17">
        <v>165984935.69</v>
      </c>
      <c r="L6" s="17">
        <v>147183465.92000002</v>
      </c>
      <c r="M6" s="17">
        <v>147810391.53999999</v>
      </c>
      <c r="N6" s="17">
        <v>228563598.53999999</v>
      </c>
      <c r="O6" s="17">
        <v>178705154.03000003</v>
      </c>
      <c r="P6" s="17">
        <f>P7+P18</f>
        <v>244805821</v>
      </c>
      <c r="Q6" s="17">
        <f>Q7+Q18</f>
        <v>215571440</v>
      </c>
      <c r="R6" s="17">
        <f>R7+R18</f>
        <v>229514290</v>
      </c>
    </row>
    <row r="7" spans="1:18" s="18" customFormat="1" ht="19.5" customHeight="1" x14ac:dyDescent="0.25">
      <c r="A7" s="6" t="s">
        <v>93</v>
      </c>
      <c r="B7" s="7"/>
      <c r="C7" s="15"/>
      <c r="D7" s="15"/>
      <c r="E7" s="15"/>
      <c r="F7" s="15"/>
      <c r="G7" s="15"/>
      <c r="H7" s="15"/>
      <c r="I7" s="16"/>
      <c r="J7" s="17"/>
      <c r="K7" s="17"/>
      <c r="L7" s="17"/>
      <c r="M7" s="17"/>
      <c r="N7" s="17"/>
      <c r="O7" s="17"/>
      <c r="P7" s="17">
        <f>P8+P10+P12+P14</f>
        <v>174630110</v>
      </c>
      <c r="Q7" s="17">
        <f>Q8+Q10+Q12+Q14</f>
        <v>182361440</v>
      </c>
      <c r="R7" s="17">
        <f>R8+R10+R12+R14</f>
        <v>185864290</v>
      </c>
    </row>
    <row r="8" spans="1:18" s="18" customFormat="1" ht="31.5" customHeight="1" x14ac:dyDescent="0.25">
      <c r="A8" s="8" t="s">
        <v>12</v>
      </c>
      <c r="B8" s="9">
        <v>182</v>
      </c>
      <c r="C8" s="12" t="s">
        <v>9</v>
      </c>
      <c r="D8" s="12" t="s">
        <v>13</v>
      </c>
      <c r="E8" s="12" t="s">
        <v>10</v>
      </c>
      <c r="F8" s="12" t="s">
        <v>8</v>
      </c>
      <c r="G8" s="12" t="s">
        <v>10</v>
      </c>
      <c r="H8" s="12" t="s">
        <v>11</v>
      </c>
      <c r="I8" s="19" t="s">
        <v>14</v>
      </c>
      <c r="J8" s="20">
        <v>40015695.620000005</v>
      </c>
      <c r="K8" s="20">
        <v>41353930.810000002</v>
      </c>
      <c r="L8" s="20">
        <v>52895412.740000002</v>
      </c>
      <c r="M8" s="20">
        <v>46815711.5</v>
      </c>
      <c r="N8" s="20">
        <v>49728264</v>
      </c>
      <c r="O8" s="20">
        <v>50440912.419999994</v>
      </c>
      <c r="P8" s="20">
        <f>P9</f>
        <v>79737200</v>
      </c>
      <c r="Q8" s="20">
        <f t="shared" ref="Q8:R8" si="0">Q9</f>
        <v>81331400</v>
      </c>
      <c r="R8" s="20">
        <f t="shared" si="0"/>
        <v>82970000</v>
      </c>
    </row>
    <row r="9" spans="1:18" s="18" customFormat="1" ht="31.5" customHeight="1" x14ac:dyDescent="0.25">
      <c r="A9" s="8" t="s">
        <v>15</v>
      </c>
      <c r="B9" s="9">
        <v>182</v>
      </c>
      <c r="C9" s="12" t="s">
        <v>9</v>
      </c>
      <c r="D9" s="12" t="s">
        <v>13</v>
      </c>
      <c r="E9" s="12" t="s">
        <v>16</v>
      </c>
      <c r="F9" s="12" t="s">
        <v>8</v>
      </c>
      <c r="G9" s="12" t="s">
        <v>13</v>
      </c>
      <c r="H9" s="12" t="s">
        <v>11</v>
      </c>
      <c r="I9" s="19" t="s">
        <v>14</v>
      </c>
      <c r="J9" s="20">
        <v>40015695.620000005</v>
      </c>
      <c r="K9" s="20">
        <v>41353930.810000002</v>
      </c>
      <c r="L9" s="20">
        <v>52895412.740000002</v>
      </c>
      <c r="M9" s="20">
        <v>46815711.5</v>
      </c>
      <c r="N9" s="20">
        <v>49728264</v>
      </c>
      <c r="O9" s="20">
        <v>50440912.419999994</v>
      </c>
      <c r="P9" s="20">
        <v>79737200</v>
      </c>
      <c r="Q9" s="20">
        <v>81331400</v>
      </c>
      <c r="R9" s="20">
        <v>82970000</v>
      </c>
    </row>
    <row r="10" spans="1:18" s="18" customFormat="1" ht="82.5" customHeight="1" x14ac:dyDescent="0.25">
      <c r="A10" s="8" t="s">
        <v>20</v>
      </c>
      <c r="B10" s="9" t="s">
        <v>21</v>
      </c>
      <c r="C10" s="12" t="s">
        <v>9</v>
      </c>
      <c r="D10" s="12" t="s">
        <v>22</v>
      </c>
      <c r="E10" s="12" t="s">
        <v>10</v>
      </c>
      <c r="F10" s="12" t="s">
        <v>8</v>
      </c>
      <c r="G10" s="12" t="s">
        <v>10</v>
      </c>
      <c r="H10" s="12" t="s">
        <v>11</v>
      </c>
      <c r="I10" s="19" t="s">
        <v>8</v>
      </c>
      <c r="J10" s="20">
        <v>0</v>
      </c>
      <c r="K10" s="20">
        <v>0</v>
      </c>
      <c r="L10" s="20">
        <v>199312.58</v>
      </c>
      <c r="M10" s="20">
        <v>801442.79</v>
      </c>
      <c r="N10" s="20">
        <v>668483.59</v>
      </c>
      <c r="O10" s="20">
        <v>674161.43</v>
      </c>
      <c r="P10" s="20">
        <f>P11</f>
        <v>1170910</v>
      </c>
      <c r="Q10" s="20">
        <f>Q11</f>
        <v>1206040</v>
      </c>
      <c r="R10" s="20">
        <f>R11</f>
        <v>1242290</v>
      </c>
    </row>
    <row r="11" spans="1:18" s="18" customFormat="1" ht="67.5" customHeight="1" x14ac:dyDescent="0.25">
      <c r="A11" s="8" t="s">
        <v>23</v>
      </c>
      <c r="B11" s="9" t="s">
        <v>21</v>
      </c>
      <c r="C11" s="12" t="s">
        <v>9</v>
      </c>
      <c r="D11" s="12" t="s">
        <v>22</v>
      </c>
      <c r="E11" s="12" t="s">
        <v>16</v>
      </c>
      <c r="F11" s="12" t="s">
        <v>8</v>
      </c>
      <c r="G11" s="12" t="s">
        <v>13</v>
      </c>
      <c r="H11" s="12" t="s">
        <v>11</v>
      </c>
      <c r="I11" s="19" t="s">
        <v>14</v>
      </c>
      <c r="J11" s="20">
        <v>0</v>
      </c>
      <c r="K11" s="20">
        <v>0</v>
      </c>
      <c r="L11" s="20">
        <v>199312.58</v>
      </c>
      <c r="M11" s="20">
        <v>801442.79</v>
      </c>
      <c r="N11" s="20">
        <v>668483.59</v>
      </c>
      <c r="O11" s="20">
        <v>674161.43</v>
      </c>
      <c r="P11" s="20">
        <v>1170910</v>
      </c>
      <c r="Q11" s="20">
        <v>1206040</v>
      </c>
      <c r="R11" s="20">
        <v>1242290</v>
      </c>
    </row>
    <row r="12" spans="1:18" s="18" customFormat="1" ht="37.5" customHeight="1" x14ac:dyDescent="0.25">
      <c r="A12" s="8" t="s">
        <v>24</v>
      </c>
      <c r="B12" s="9">
        <v>182</v>
      </c>
      <c r="C12" s="12" t="s">
        <v>9</v>
      </c>
      <c r="D12" s="12" t="s">
        <v>25</v>
      </c>
      <c r="E12" s="12" t="s">
        <v>10</v>
      </c>
      <c r="F12" s="12" t="s">
        <v>8</v>
      </c>
      <c r="G12" s="12" t="s">
        <v>10</v>
      </c>
      <c r="H12" s="12" t="s">
        <v>11</v>
      </c>
      <c r="I12" s="19" t="s">
        <v>14</v>
      </c>
      <c r="J12" s="20">
        <v>20146850.449999999</v>
      </c>
      <c r="K12" s="20">
        <v>19234706.060000002</v>
      </c>
      <c r="L12" s="20">
        <v>21616411.550000001</v>
      </c>
      <c r="M12" s="20">
        <v>19806500.319999997</v>
      </c>
      <c r="N12" s="20">
        <v>26566097</v>
      </c>
      <c r="O12" s="20">
        <v>23939830.420000002</v>
      </c>
      <c r="P12" s="20">
        <f>P13</f>
        <v>35522000</v>
      </c>
      <c r="Q12" s="20">
        <f t="shared" ref="Q12:R12" si="1">Q13</f>
        <v>36924000</v>
      </c>
      <c r="R12" s="20">
        <f t="shared" si="1"/>
        <v>37552000</v>
      </c>
    </row>
    <row r="13" spans="1:18" s="18" customFormat="1" ht="46.5" customHeight="1" x14ac:dyDescent="0.25">
      <c r="A13" s="8" t="s">
        <v>26</v>
      </c>
      <c r="B13" s="9">
        <v>182</v>
      </c>
      <c r="C13" s="12" t="s">
        <v>9</v>
      </c>
      <c r="D13" s="12" t="s">
        <v>25</v>
      </c>
      <c r="E13" s="12" t="s">
        <v>13</v>
      </c>
      <c r="F13" s="12" t="s">
        <v>8</v>
      </c>
      <c r="G13" s="12" t="s">
        <v>10</v>
      </c>
      <c r="H13" s="12" t="s">
        <v>11</v>
      </c>
      <c r="I13" s="19" t="s">
        <v>14</v>
      </c>
      <c r="J13" s="20">
        <v>20146850.449999999</v>
      </c>
      <c r="K13" s="20">
        <v>19234706.060000002</v>
      </c>
      <c r="L13" s="20">
        <v>21616411.550000001</v>
      </c>
      <c r="M13" s="20">
        <v>19806500.319999997</v>
      </c>
      <c r="N13" s="20">
        <v>26566097</v>
      </c>
      <c r="O13" s="20">
        <v>23939830.420000002</v>
      </c>
      <c r="P13" s="20">
        <v>35522000</v>
      </c>
      <c r="Q13" s="20">
        <v>36924000</v>
      </c>
      <c r="R13" s="20">
        <v>37552000</v>
      </c>
    </row>
    <row r="14" spans="1:18" s="18" customFormat="1" ht="37.5" x14ac:dyDescent="0.25">
      <c r="A14" s="8" t="s">
        <v>27</v>
      </c>
      <c r="B14" s="9">
        <v>182</v>
      </c>
      <c r="C14" s="12" t="s">
        <v>9</v>
      </c>
      <c r="D14" s="12" t="s">
        <v>28</v>
      </c>
      <c r="E14" s="12" t="s">
        <v>10</v>
      </c>
      <c r="F14" s="12" t="s">
        <v>8</v>
      </c>
      <c r="G14" s="12" t="s">
        <v>10</v>
      </c>
      <c r="H14" s="12" t="s">
        <v>11</v>
      </c>
      <c r="I14" s="19" t="s">
        <v>14</v>
      </c>
      <c r="J14" s="20">
        <v>37280251.649999999</v>
      </c>
      <c r="K14" s="20">
        <v>43264320.509999998</v>
      </c>
      <c r="L14" s="20">
        <v>42151340.720000006</v>
      </c>
      <c r="M14" s="20">
        <v>58959728.089999996</v>
      </c>
      <c r="N14" s="20">
        <v>73033080</v>
      </c>
      <c r="O14" s="20">
        <v>67066624.490000002</v>
      </c>
      <c r="P14" s="20">
        <f>P15+P16+P17</f>
        <v>58200000</v>
      </c>
      <c r="Q14" s="20">
        <f>Q15+Q16+Q17</f>
        <v>62900000</v>
      </c>
      <c r="R14" s="20">
        <f>R15+R16+R17</f>
        <v>64100000</v>
      </c>
    </row>
    <row r="15" spans="1:18" s="18" customFormat="1" ht="90" customHeight="1" x14ac:dyDescent="0.25">
      <c r="A15" s="8" t="s">
        <v>29</v>
      </c>
      <c r="B15" s="9">
        <v>182</v>
      </c>
      <c r="C15" s="12" t="s">
        <v>9</v>
      </c>
      <c r="D15" s="12" t="s">
        <v>28</v>
      </c>
      <c r="E15" s="12" t="s">
        <v>13</v>
      </c>
      <c r="F15" s="12" t="s">
        <v>18</v>
      </c>
      <c r="G15" s="12" t="s">
        <v>30</v>
      </c>
      <c r="H15" s="12" t="s">
        <v>17</v>
      </c>
      <c r="I15" s="19" t="s">
        <v>14</v>
      </c>
      <c r="J15" s="20">
        <v>1489136.3</v>
      </c>
      <c r="K15" s="20">
        <v>2040197.4</v>
      </c>
      <c r="L15" s="20">
        <v>1833266.1</v>
      </c>
      <c r="M15" s="20">
        <v>1760629.01</v>
      </c>
      <c r="N15" s="20">
        <v>2030000</v>
      </c>
      <c r="O15" s="20">
        <v>2012701.95</v>
      </c>
      <c r="P15" s="20">
        <v>7800000</v>
      </c>
      <c r="Q15" s="20">
        <v>11900000</v>
      </c>
      <c r="R15" s="20">
        <v>12000000</v>
      </c>
    </row>
    <row r="16" spans="1:18" s="18" customFormat="1" ht="81" customHeight="1" x14ac:dyDescent="0.25">
      <c r="A16" s="8" t="s">
        <v>31</v>
      </c>
      <c r="B16" s="9">
        <v>182</v>
      </c>
      <c r="C16" s="12" t="s">
        <v>9</v>
      </c>
      <c r="D16" s="12" t="s">
        <v>28</v>
      </c>
      <c r="E16" s="12" t="s">
        <v>28</v>
      </c>
      <c r="F16" s="12" t="s">
        <v>32</v>
      </c>
      <c r="G16" s="12" t="s">
        <v>30</v>
      </c>
      <c r="H16" s="12" t="s">
        <v>17</v>
      </c>
      <c r="I16" s="19" t="s">
        <v>14</v>
      </c>
      <c r="J16" s="20">
        <v>0</v>
      </c>
      <c r="K16" s="20">
        <v>0</v>
      </c>
      <c r="L16" s="20">
        <v>35217821.890000001</v>
      </c>
      <c r="M16" s="20">
        <v>49491640.920000002</v>
      </c>
      <c r="N16" s="20">
        <v>65758080</v>
      </c>
      <c r="O16" s="20">
        <v>59958883.240000002</v>
      </c>
      <c r="P16" s="20">
        <v>45500000</v>
      </c>
      <c r="Q16" s="20">
        <v>46000000</v>
      </c>
      <c r="R16" s="20">
        <v>47000000</v>
      </c>
    </row>
    <row r="17" spans="1:18" s="18" customFormat="1" ht="79.5" customHeight="1" x14ac:dyDescent="0.25">
      <c r="A17" s="8" t="s">
        <v>33</v>
      </c>
      <c r="B17" s="9">
        <v>182</v>
      </c>
      <c r="C17" s="12" t="s">
        <v>9</v>
      </c>
      <c r="D17" s="12" t="s">
        <v>28</v>
      </c>
      <c r="E17" s="12" t="s">
        <v>28</v>
      </c>
      <c r="F17" s="12" t="s">
        <v>34</v>
      </c>
      <c r="G17" s="12" t="s">
        <v>30</v>
      </c>
      <c r="H17" s="12" t="s">
        <v>17</v>
      </c>
      <c r="I17" s="19" t="s">
        <v>14</v>
      </c>
      <c r="J17" s="20">
        <v>0</v>
      </c>
      <c r="K17" s="20">
        <v>0</v>
      </c>
      <c r="L17" s="20">
        <v>5100252.7300000004</v>
      </c>
      <c r="M17" s="20">
        <v>7707458.1600000001</v>
      </c>
      <c r="N17" s="20">
        <v>5245000</v>
      </c>
      <c r="O17" s="20">
        <v>5095039.3</v>
      </c>
      <c r="P17" s="20">
        <v>4900000</v>
      </c>
      <c r="Q17" s="20">
        <v>5000000</v>
      </c>
      <c r="R17" s="20">
        <v>5100000</v>
      </c>
    </row>
    <row r="18" spans="1:18" s="18" customFormat="1" x14ac:dyDescent="0.25">
      <c r="A18" s="6" t="s">
        <v>94</v>
      </c>
      <c r="B18" s="7"/>
      <c r="C18" s="15"/>
      <c r="D18" s="15"/>
      <c r="E18" s="15"/>
      <c r="F18" s="15"/>
      <c r="G18" s="15"/>
      <c r="H18" s="15"/>
      <c r="I18" s="16"/>
      <c r="J18" s="17"/>
      <c r="K18" s="17"/>
      <c r="L18" s="17"/>
      <c r="M18" s="17"/>
      <c r="N18" s="17"/>
      <c r="O18" s="17"/>
      <c r="P18" s="17">
        <f>P19+P26+P31+P36+P38</f>
        <v>70175711</v>
      </c>
      <c r="Q18" s="17">
        <f>Q19+Q26+Q31+Q36+Q38</f>
        <v>33210000</v>
      </c>
      <c r="R18" s="17">
        <f>R19+R26+R31+R36+R38</f>
        <v>43650000</v>
      </c>
    </row>
    <row r="19" spans="1:18" s="18" customFormat="1" ht="81.75" customHeight="1" x14ac:dyDescent="0.25">
      <c r="A19" s="8" t="s">
        <v>38</v>
      </c>
      <c r="B19" s="9" t="s">
        <v>8</v>
      </c>
      <c r="C19" s="12" t="s">
        <v>9</v>
      </c>
      <c r="D19" s="12" t="s">
        <v>39</v>
      </c>
      <c r="E19" s="12" t="s">
        <v>10</v>
      </c>
      <c r="F19" s="12" t="s">
        <v>8</v>
      </c>
      <c r="G19" s="12" t="s">
        <v>10</v>
      </c>
      <c r="H19" s="12" t="s">
        <v>11</v>
      </c>
      <c r="I19" s="19" t="s">
        <v>40</v>
      </c>
      <c r="J19" s="20">
        <v>32839821.920000002</v>
      </c>
      <c r="K19" s="20">
        <v>18111377.969999999</v>
      </c>
      <c r="L19" s="20">
        <v>18797924.289999999</v>
      </c>
      <c r="M19" s="20">
        <v>15527368.66</v>
      </c>
      <c r="N19" s="20">
        <v>21282310.539999999</v>
      </c>
      <c r="O19" s="20">
        <v>23307777.66</v>
      </c>
      <c r="P19" s="20">
        <f>P20+P21+P22+P23+P24+P25</f>
        <v>25060000</v>
      </c>
      <c r="Q19" s="20">
        <f>Q20+Q21+Q22+Q23+Q24+Q25</f>
        <v>24900000</v>
      </c>
      <c r="R19" s="20">
        <f>R20+R21+R22+R23+R24+R25</f>
        <v>24890000</v>
      </c>
    </row>
    <row r="20" spans="1:18" s="18" customFormat="1" ht="153.75" customHeight="1" x14ac:dyDescent="0.25">
      <c r="A20" s="10" t="s">
        <v>41</v>
      </c>
      <c r="B20" s="11" t="s">
        <v>42</v>
      </c>
      <c r="C20" s="11" t="s">
        <v>9</v>
      </c>
      <c r="D20" s="11" t="s">
        <v>39</v>
      </c>
      <c r="E20" s="11" t="s">
        <v>25</v>
      </c>
      <c r="F20" s="11" t="s">
        <v>43</v>
      </c>
      <c r="G20" s="11" t="s">
        <v>30</v>
      </c>
      <c r="H20" s="11" t="s">
        <v>11</v>
      </c>
      <c r="I20" s="21" t="s">
        <v>40</v>
      </c>
      <c r="J20" s="22">
        <v>4727268.1900000004</v>
      </c>
      <c r="K20" s="22">
        <v>4870001.97</v>
      </c>
      <c r="L20" s="22">
        <v>5488738.6600000001</v>
      </c>
      <c r="M20" s="22">
        <v>3524954.1</v>
      </c>
      <c r="N20" s="22">
        <v>6114833.54</v>
      </c>
      <c r="O20" s="22">
        <v>5168842.7300000004</v>
      </c>
      <c r="P20" s="22">
        <v>3800000</v>
      </c>
      <c r="Q20" s="22">
        <v>3700000</v>
      </c>
      <c r="R20" s="22">
        <v>3700000</v>
      </c>
    </row>
    <row r="21" spans="1:18" s="18" customFormat="1" ht="138.75" customHeight="1" x14ac:dyDescent="0.25">
      <c r="A21" s="8" t="s">
        <v>44</v>
      </c>
      <c r="B21" s="12" t="s">
        <v>42</v>
      </c>
      <c r="C21" s="12" t="s">
        <v>9</v>
      </c>
      <c r="D21" s="12" t="s">
        <v>39</v>
      </c>
      <c r="E21" s="12" t="s">
        <v>25</v>
      </c>
      <c r="F21" s="12" t="s">
        <v>45</v>
      </c>
      <c r="G21" s="12" t="s">
        <v>30</v>
      </c>
      <c r="H21" s="12" t="s">
        <v>11</v>
      </c>
      <c r="I21" s="19" t="s">
        <v>40</v>
      </c>
      <c r="J21" s="20">
        <v>18249245.149999999</v>
      </c>
      <c r="K21" s="20">
        <v>1698337.16</v>
      </c>
      <c r="L21" s="20">
        <v>1247000.21</v>
      </c>
      <c r="M21" s="20">
        <v>1453147.42</v>
      </c>
      <c r="N21" s="20">
        <v>2352477</v>
      </c>
      <c r="O21" s="20">
        <v>4512052.04</v>
      </c>
      <c r="P21" s="20">
        <v>1660000</v>
      </c>
      <c r="Q21" s="20">
        <v>1680000</v>
      </c>
      <c r="R21" s="20">
        <v>1700000</v>
      </c>
    </row>
    <row r="22" spans="1:18" s="18" customFormat="1" ht="117.75" customHeight="1" x14ac:dyDescent="0.25">
      <c r="A22" s="8" t="s">
        <v>46</v>
      </c>
      <c r="B22" s="12" t="s">
        <v>42</v>
      </c>
      <c r="C22" s="12" t="s">
        <v>9</v>
      </c>
      <c r="D22" s="12" t="s">
        <v>39</v>
      </c>
      <c r="E22" s="12" t="s">
        <v>25</v>
      </c>
      <c r="F22" s="12" t="s">
        <v>47</v>
      </c>
      <c r="G22" s="12" t="s">
        <v>30</v>
      </c>
      <c r="H22" s="12" t="s">
        <v>11</v>
      </c>
      <c r="I22" s="19" t="s">
        <v>40</v>
      </c>
      <c r="J22" s="20">
        <v>0</v>
      </c>
      <c r="K22" s="20">
        <v>0</v>
      </c>
      <c r="L22" s="20">
        <v>0</v>
      </c>
      <c r="M22" s="20">
        <v>344669.32</v>
      </c>
      <c r="N22" s="20">
        <v>345000</v>
      </c>
      <c r="O22" s="20">
        <v>326804</v>
      </c>
      <c r="P22" s="20">
        <v>300000</v>
      </c>
      <c r="Q22" s="20">
        <v>300000</v>
      </c>
      <c r="R22" s="20">
        <v>350000</v>
      </c>
    </row>
    <row r="23" spans="1:18" s="18" customFormat="1" ht="78.75" customHeight="1" x14ac:dyDescent="0.25">
      <c r="A23" s="8" t="s">
        <v>48</v>
      </c>
      <c r="B23" s="12" t="s">
        <v>42</v>
      </c>
      <c r="C23" s="12" t="s">
        <v>9</v>
      </c>
      <c r="D23" s="12" t="s">
        <v>39</v>
      </c>
      <c r="E23" s="12" t="s">
        <v>25</v>
      </c>
      <c r="F23" s="12" t="s">
        <v>49</v>
      </c>
      <c r="G23" s="12" t="s">
        <v>30</v>
      </c>
      <c r="H23" s="12" t="s">
        <v>11</v>
      </c>
      <c r="I23" s="19" t="s">
        <v>40</v>
      </c>
      <c r="J23" s="20">
        <v>3444492.98</v>
      </c>
      <c r="K23" s="20">
        <v>4590808.78</v>
      </c>
      <c r="L23" s="20">
        <v>5111600.5999999996</v>
      </c>
      <c r="M23" s="20">
        <v>3323071.35</v>
      </c>
      <c r="N23" s="20">
        <v>2070000</v>
      </c>
      <c r="O23" s="20">
        <v>2880987.57</v>
      </c>
      <c r="P23" s="20">
        <v>5800000</v>
      </c>
      <c r="Q23" s="20">
        <v>5820000</v>
      </c>
      <c r="R23" s="20">
        <v>5840000</v>
      </c>
    </row>
    <row r="24" spans="1:18" s="18" customFormat="1" ht="103.5" customHeight="1" x14ac:dyDescent="0.25">
      <c r="A24" s="8" t="s">
        <v>51</v>
      </c>
      <c r="B24" s="12" t="s">
        <v>42</v>
      </c>
      <c r="C24" s="12" t="s">
        <v>9</v>
      </c>
      <c r="D24" s="12" t="s">
        <v>39</v>
      </c>
      <c r="E24" s="12" t="s">
        <v>50</v>
      </c>
      <c r="F24" s="12" t="s">
        <v>52</v>
      </c>
      <c r="G24" s="12" t="s">
        <v>30</v>
      </c>
      <c r="H24" s="12" t="s">
        <v>17</v>
      </c>
      <c r="I24" s="19" t="s">
        <v>40</v>
      </c>
      <c r="J24" s="20">
        <v>5346870</v>
      </c>
      <c r="K24" s="20">
        <v>5740183</v>
      </c>
      <c r="L24" s="20">
        <v>4693388</v>
      </c>
      <c r="M24" s="20">
        <v>4095314</v>
      </c>
      <c r="N24" s="20">
        <v>8000000</v>
      </c>
      <c r="O24" s="20">
        <v>8144717.3200000003</v>
      </c>
      <c r="P24" s="20">
        <v>10000000</v>
      </c>
      <c r="Q24" s="20">
        <v>10000000</v>
      </c>
      <c r="R24" s="20">
        <v>10000000</v>
      </c>
    </row>
    <row r="25" spans="1:18" s="18" customFormat="1" ht="136.5" customHeight="1" x14ac:dyDescent="0.25">
      <c r="A25" s="13" t="s">
        <v>53</v>
      </c>
      <c r="B25" s="11" t="s">
        <v>42</v>
      </c>
      <c r="C25" s="14" t="s">
        <v>9</v>
      </c>
      <c r="D25" s="14" t="s">
        <v>39</v>
      </c>
      <c r="E25" s="14" t="s">
        <v>35</v>
      </c>
      <c r="F25" s="14" t="s">
        <v>54</v>
      </c>
      <c r="G25" s="14" t="s">
        <v>30</v>
      </c>
      <c r="H25" s="14" t="s">
        <v>11</v>
      </c>
      <c r="I25" s="23" t="s">
        <v>40</v>
      </c>
      <c r="J25" s="24">
        <v>1071945.6000000001</v>
      </c>
      <c r="K25" s="24">
        <v>1212047.06</v>
      </c>
      <c r="L25" s="24">
        <v>2257196.8199999998</v>
      </c>
      <c r="M25" s="24">
        <v>2786212.47</v>
      </c>
      <c r="N25" s="24">
        <v>2400000</v>
      </c>
      <c r="O25" s="24">
        <v>2274374</v>
      </c>
      <c r="P25" s="24">
        <v>3500000</v>
      </c>
      <c r="Q25" s="24">
        <v>3400000</v>
      </c>
      <c r="R25" s="24">
        <v>3300000</v>
      </c>
    </row>
    <row r="26" spans="1:18" s="18" customFormat="1" ht="60.75" customHeight="1" x14ac:dyDescent="0.25">
      <c r="A26" s="8" t="s">
        <v>55</v>
      </c>
      <c r="B26" s="11" t="s">
        <v>42</v>
      </c>
      <c r="C26" s="12" t="s">
        <v>9</v>
      </c>
      <c r="D26" s="12" t="s">
        <v>30</v>
      </c>
      <c r="E26" s="12" t="s">
        <v>10</v>
      </c>
      <c r="F26" s="12" t="s">
        <v>8</v>
      </c>
      <c r="G26" s="12" t="s">
        <v>10</v>
      </c>
      <c r="H26" s="12" t="s">
        <v>11</v>
      </c>
      <c r="I26" s="19" t="s">
        <v>56</v>
      </c>
      <c r="J26" s="20">
        <v>2314532.7400000002</v>
      </c>
      <c r="K26" s="20">
        <v>1604317.44</v>
      </c>
      <c r="L26" s="20">
        <v>1561557.88</v>
      </c>
      <c r="M26" s="20">
        <v>897686.19000000006</v>
      </c>
      <c r="N26" s="20">
        <v>1246000</v>
      </c>
      <c r="O26" s="20">
        <v>1233041.44</v>
      </c>
      <c r="P26" s="20">
        <f>P27+P28+P29+P30</f>
        <v>1310000</v>
      </c>
      <c r="Q26" s="20">
        <f t="shared" ref="Q26:R26" si="2">Q27+Q28+Q29+Q30</f>
        <v>1310000</v>
      </c>
      <c r="R26" s="20">
        <f t="shared" si="2"/>
        <v>1360000</v>
      </c>
    </row>
    <row r="27" spans="1:18" s="18" customFormat="1" ht="81" customHeight="1" x14ac:dyDescent="0.25">
      <c r="A27" s="8" t="s">
        <v>57</v>
      </c>
      <c r="B27" s="11" t="s">
        <v>42</v>
      </c>
      <c r="C27" s="12" t="s">
        <v>9</v>
      </c>
      <c r="D27" s="12" t="s">
        <v>30</v>
      </c>
      <c r="E27" s="12" t="s">
        <v>13</v>
      </c>
      <c r="F27" s="12" t="s">
        <v>58</v>
      </c>
      <c r="G27" s="12" t="s">
        <v>30</v>
      </c>
      <c r="H27" s="12" t="s">
        <v>11</v>
      </c>
      <c r="I27" s="19" t="s">
        <v>56</v>
      </c>
      <c r="J27" s="20">
        <v>0</v>
      </c>
      <c r="K27" s="20">
        <v>0</v>
      </c>
      <c r="L27" s="20">
        <v>0</v>
      </c>
      <c r="M27" s="20">
        <v>0</v>
      </c>
      <c r="N27" s="20">
        <v>796000</v>
      </c>
      <c r="O27" s="20">
        <v>793103</v>
      </c>
      <c r="P27" s="20">
        <v>0</v>
      </c>
      <c r="Q27" s="20">
        <v>0</v>
      </c>
      <c r="R27" s="20">
        <v>0</v>
      </c>
    </row>
    <row r="28" spans="1:18" s="18" customFormat="1" ht="62.25" customHeight="1" x14ac:dyDescent="0.25">
      <c r="A28" s="8" t="s">
        <v>59</v>
      </c>
      <c r="B28" s="11" t="s">
        <v>42</v>
      </c>
      <c r="C28" s="12" t="s">
        <v>9</v>
      </c>
      <c r="D28" s="12" t="s">
        <v>30</v>
      </c>
      <c r="E28" s="12" t="s">
        <v>13</v>
      </c>
      <c r="F28" s="12" t="s">
        <v>60</v>
      </c>
      <c r="G28" s="12" t="s">
        <v>30</v>
      </c>
      <c r="H28" s="12" t="s">
        <v>11</v>
      </c>
      <c r="I28" s="19" t="s">
        <v>56</v>
      </c>
      <c r="J28" s="20">
        <v>1374291.5</v>
      </c>
      <c r="K28" s="20">
        <v>1532448</v>
      </c>
      <c r="L28" s="20">
        <v>1446405.73</v>
      </c>
      <c r="M28" s="20">
        <v>554114.9</v>
      </c>
      <c r="N28" s="20">
        <v>270000</v>
      </c>
      <c r="O28" s="20">
        <v>250570</v>
      </c>
      <c r="P28" s="20">
        <v>1050000</v>
      </c>
      <c r="Q28" s="20">
        <v>1050000</v>
      </c>
      <c r="R28" s="20">
        <v>1100000</v>
      </c>
    </row>
    <row r="29" spans="1:18" s="18" customFormat="1" ht="78.75" customHeight="1" x14ac:dyDescent="0.25">
      <c r="A29" s="8" t="s">
        <v>61</v>
      </c>
      <c r="B29" s="11" t="s">
        <v>42</v>
      </c>
      <c r="C29" s="12" t="s">
        <v>9</v>
      </c>
      <c r="D29" s="12" t="s">
        <v>30</v>
      </c>
      <c r="E29" s="12" t="s">
        <v>16</v>
      </c>
      <c r="F29" s="12" t="s">
        <v>62</v>
      </c>
      <c r="G29" s="12" t="s">
        <v>30</v>
      </c>
      <c r="H29" s="12" t="s">
        <v>11</v>
      </c>
      <c r="I29" s="19" t="s">
        <v>56</v>
      </c>
      <c r="J29" s="20">
        <v>0</v>
      </c>
      <c r="K29" s="20">
        <v>0</v>
      </c>
      <c r="L29" s="20">
        <v>0</v>
      </c>
      <c r="M29" s="20">
        <v>276731.40999999997</v>
      </c>
      <c r="N29" s="20">
        <v>100000</v>
      </c>
      <c r="O29" s="20">
        <v>117453.75999999999</v>
      </c>
      <c r="P29" s="20">
        <v>250000</v>
      </c>
      <c r="Q29" s="20">
        <v>250000</v>
      </c>
      <c r="R29" s="20">
        <v>250000</v>
      </c>
    </row>
    <row r="30" spans="1:18" s="18" customFormat="1" ht="41.25" customHeight="1" x14ac:dyDescent="0.25">
      <c r="A30" s="8" t="s">
        <v>63</v>
      </c>
      <c r="B30" s="11" t="s">
        <v>42</v>
      </c>
      <c r="C30" s="12" t="s">
        <v>9</v>
      </c>
      <c r="D30" s="12" t="s">
        <v>30</v>
      </c>
      <c r="E30" s="12" t="s">
        <v>16</v>
      </c>
      <c r="F30" s="12" t="s">
        <v>60</v>
      </c>
      <c r="G30" s="12" t="s">
        <v>30</v>
      </c>
      <c r="H30" s="12" t="s">
        <v>11</v>
      </c>
      <c r="I30" s="19" t="s">
        <v>56</v>
      </c>
      <c r="J30" s="20">
        <v>940241.24</v>
      </c>
      <c r="K30" s="20">
        <v>71869.440000000002</v>
      </c>
      <c r="L30" s="20">
        <v>115152.15</v>
      </c>
      <c r="M30" s="20">
        <v>66839.88</v>
      </c>
      <c r="N30" s="20">
        <v>80000</v>
      </c>
      <c r="O30" s="20">
        <v>71914.679999999993</v>
      </c>
      <c r="P30" s="20">
        <v>10000</v>
      </c>
      <c r="Q30" s="20">
        <v>10000</v>
      </c>
      <c r="R30" s="20">
        <v>10000</v>
      </c>
    </row>
    <row r="31" spans="1:18" s="18" customFormat="1" ht="63" customHeight="1" x14ac:dyDescent="0.25">
      <c r="A31" s="8" t="s">
        <v>64</v>
      </c>
      <c r="B31" s="9" t="s">
        <v>8</v>
      </c>
      <c r="C31" s="12" t="s">
        <v>9</v>
      </c>
      <c r="D31" s="12" t="s">
        <v>65</v>
      </c>
      <c r="E31" s="12" t="s">
        <v>10</v>
      </c>
      <c r="F31" s="12" t="s">
        <v>8</v>
      </c>
      <c r="G31" s="12" t="s">
        <v>10</v>
      </c>
      <c r="H31" s="12" t="s">
        <v>11</v>
      </c>
      <c r="I31" s="19" t="s">
        <v>8</v>
      </c>
      <c r="J31" s="20">
        <v>6747009.2799999993</v>
      </c>
      <c r="K31" s="20">
        <v>40989531</v>
      </c>
      <c r="L31" s="20">
        <v>9172488.9299999997</v>
      </c>
      <c r="M31" s="20">
        <v>3783396.47</v>
      </c>
      <c r="N31" s="20">
        <v>54984000</v>
      </c>
      <c r="O31" s="20">
        <v>11030117.620000001</v>
      </c>
      <c r="P31" s="20">
        <f>P32+P33+P35+P34</f>
        <v>43305711</v>
      </c>
      <c r="Q31" s="20">
        <f>Q32+Q33+Q35+Q34</f>
        <v>6500000</v>
      </c>
      <c r="R31" s="20">
        <f>R32+R33+R35+R34</f>
        <v>16900000</v>
      </c>
    </row>
    <row r="32" spans="1:18" s="18" customFormat="1" ht="173.25" customHeight="1" x14ac:dyDescent="0.25">
      <c r="A32" s="8" t="s">
        <v>67</v>
      </c>
      <c r="B32" s="9" t="s">
        <v>42</v>
      </c>
      <c r="C32" s="12" t="s">
        <v>9</v>
      </c>
      <c r="D32" s="12" t="s">
        <v>65</v>
      </c>
      <c r="E32" s="12" t="s">
        <v>16</v>
      </c>
      <c r="F32" s="12" t="s">
        <v>37</v>
      </c>
      <c r="G32" s="12" t="s">
        <v>30</v>
      </c>
      <c r="H32" s="12" t="s">
        <v>11</v>
      </c>
      <c r="I32" s="19" t="s">
        <v>66</v>
      </c>
      <c r="J32" s="20">
        <v>0</v>
      </c>
      <c r="K32" s="20">
        <v>0</v>
      </c>
      <c r="L32" s="20">
        <v>1954920</v>
      </c>
      <c r="M32" s="20">
        <v>250121</v>
      </c>
      <c r="N32" s="20">
        <v>38270000</v>
      </c>
      <c r="O32" s="20">
        <v>6691573.7800000003</v>
      </c>
      <c r="P32" s="20">
        <v>20000000</v>
      </c>
      <c r="Q32" s="20">
        <v>6000000</v>
      </c>
      <c r="R32" s="20">
        <v>11500000</v>
      </c>
    </row>
    <row r="33" spans="1:18" s="18" customFormat="1" ht="96" customHeight="1" x14ac:dyDescent="0.25">
      <c r="A33" s="8" t="s">
        <v>69</v>
      </c>
      <c r="B33" s="9" t="s">
        <v>42</v>
      </c>
      <c r="C33" s="12" t="s">
        <v>9</v>
      </c>
      <c r="D33" s="12" t="s">
        <v>65</v>
      </c>
      <c r="E33" s="12" t="s">
        <v>28</v>
      </c>
      <c r="F33" s="12" t="s">
        <v>43</v>
      </c>
      <c r="G33" s="12" t="s">
        <v>30</v>
      </c>
      <c r="H33" s="12" t="s">
        <v>11</v>
      </c>
      <c r="I33" s="19" t="s">
        <v>68</v>
      </c>
      <c r="J33" s="20">
        <v>2119589.2799999998</v>
      </c>
      <c r="K33" s="20">
        <v>10067171</v>
      </c>
      <c r="L33" s="20">
        <v>7217568.9299999997</v>
      </c>
      <c r="M33" s="20">
        <v>3533275.47</v>
      </c>
      <c r="N33" s="20">
        <v>3500000</v>
      </c>
      <c r="O33" s="20">
        <v>3985152.26</v>
      </c>
      <c r="P33" s="20">
        <v>500000</v>
      </c>
      <c r="Q33" s="20">
        <v>400000</v>
      </c>
      <c r="R33" s="20">
        <v>300000</v>
      </c>
    </row>
    <row r="34" spans="1:18" s="18" customFormat="1" ht="96" customHeight="1" x14ac:dyDescent="0.25">
      <c r="A34" s="8" t="s">
        <v>72</v>
      </c>
      <c r="B34" s="9" t="s">
        <v>42</v>
      </c>
      <c r="C34" s="12" t="s">
        <v>9</v>
      </c>
      <c r="D34" s="12" t="s">
        <v>65</v>
      </c>
      <c r="E34" s="12" t="s">
        <v>28</v>
      </c>
      <c r="F34" s="12" t="s">
        <v>73</v>
      </c>
      <c r="G34" s="12" t="s">
        <v>30</v>
      </c>
      <c r="H34" s="12" t="s">
        <v>11</v>
      </c>
      <c r="I34" s="19" t="s">
        <v>68</v>
      </c>
      <c r="J34" s="20">
        <v>4627420</v>
      </c>
      <c r="K34" s="20">
        <v>30922360</v>
      </c>
      <c r="L34" s="20">
        <v>0</v>
      </c>
      <c r="M34" s="20">
        <v>0</v>
      </c>
      <c r="N34" s="20">
        <v>12800000</v>
      </c>
      <c r="O34" s="20">
        <v>0</v>
      </c>
      <c r="P34" s="20">
        <v>22705711</v>
      </c>
      <c r="Q34" s="20">
        <v>0</v>
      </c>
      <c r="R34" s="20">
        <v>5000000</v>
      </c>
    </row>
    <row r="35" spans="1:18" s="18" customFormat="1" ht="171.75" customHeight="1" x14ac:dyDescent="0.25">
      <c r="A35" s="8" t="s">
        <v>70</v>
      </c>
      <c r="B35" s="9" t="s">
        <v>42</v>
      </c>
      <c r="C35" s="12" t="s">
        <v>9</v>
      </c>
      <c r="D35" s="12" t="s">
        <v>65</v>
      </c>
      <c r="E35" s="12" t="s">
        <v>28</v>
      </c>
      <c r="F35" s="12" t="s">
        <v>71</v>
      </c>
      <c r="G35" s="12" t="s">
        <v>30</v>
      </c>
      <c r="H35" s="12" t="s">
        <v>11</v>
      </c>
      <c r="I35" s="19" t="s">
        <v>68</v>
      </c>
      <c r="J35" s="20"/>
      <c r="K35" s="20"/>
      <c r="L35" s="20"/>
      <c r="M35" s="20"/>
      <c r="N35" s="20">
        <v>180000</v>
      </c>
      <c r="O35" s="20">
        <v>119391.58</v>
      </c>
      <c r="P35" s="20">
        <v>100000</v>
      </c>
      <c r="Q35" s="20">
        <v>100000</v>
      </c>
      <c r="R35" s="20">
        <v>100000</v>
      </c>
    </row>
    <row r="36" spans="1:18" s="18" customFormat="1" ht="41.25" customHeight="1" x14ac:dyDescent="0.25">
      <c r="A36" s="8" t="s">
        <v>74</v>
      </c>
      <c r="B36" s="9" t="s">
        <v>8</v>
      </c>
      <c r="C36" s="12" t="s">
        <v>9</v>
      </c>
      <c r="D36" s="12" t="s">
        <v>75</v>
      </c>
      <c r="E36" s="12" t="s">
        <v>10</v>
      </c>
      <c r="F36" s="12" t="s">
        <v>8</v>
      </c>
      <c r="G36" s="12" t="s">
        <v>10</v>
      </c>
      <c r="H36" s="12" t="s">
        <v>11</v>
      </c>
      <c r="I36" s="19" t="s">
        <v>8</v>
      </c>
      <c r="J36" s="20">
        <v>455882.25</v>
      </c>
      <c r="K36" s="20">
        <v>1019489.99</v>
      </c>
      <c r="L36" s="20">
        <v>469017.23</v>
      </c>
      <c r="M36" s="20">
        <v>1182996.83</v>
      </c>
      <c r="N36" s="20">
        <v>1030363.41</v>
      </c>
      <c r="O36" s="20">
        <v>987774.81</v>
      </c>
      <c r="P36" s="20">
        <v>500000</v>
      </c>
      <c r="Q36" s="20">
        <v>500000</v>
      </c>
      <c r="R36" s="20">
        <v>500000</v>
      </c>
    </row>
    <row r="37" spans="1:18" s="18" customFormat="1" ht="81.75" hidden="1" customHeight="1" x14ac:dyDescent="0.25">
      <c r="A37" s="8" t="s">
        <v>77</v>
      </c>
      <c r="B37" s="9" t="s">
        <v>42</v>
      </c>
      <c r="C37" s="12" t="s">
        <v>9</v>
      </c>
      <c r="D37" s="12" t="s">
        <v>75</v>
      </c>
      <c r="E37" s="12" t="s">
        <v>78</v>
      </c>
      <c r="F37" s="12" t="s">
        <v>19</v>
      </c>
      <c r="G37" s="12" t="s">
        <v>30</v>
      </c>
      <c r="H37" s="12" t="s">
        <v>11</v>
      </c>
      <c r="I37" s="19" t="s">
        <v>76</v>
      </c>
      <c r="J37" s="20">
        <v>306882.25</v>
      </c>
      <c r="K37" s="20">
        <v>719489.99</v>
      </c>
      <c r="L37" s="20">
        <v>376017.23</v>
      </c>
      <c r="M37" s="20">
        <v>935714.01</v>
      </c>
      <c r="N37" s="20">
        <v>10000</v>
      </c>
      <c r="O37" s="20">
        <v>9000</v>
      </c>
      <c r="P37" s="20"/>
      <c r="Q37" s="20"/>
      <c r="R37" s="20"/>
    </row>
    <row r="38" spans="1:18" s="18" customFormat="1" ht="19.5" customHeight="1" x14ac:dyDescent="0.25">
      <c r="A38" s="8" t="s">
        <v>79</v>
      </c>
      <c r="B38" s="9" t="s">
        <v>42</v>
      </c>
      <c r="C38" s="12" t="s">
        <v>9</v>
      </c>
      <c r="D38" s="12" t="s">
        <v>80</v>
      </c>
      <c r="E38" s="12" t="s">
        <v>10</v>
      </c>
      <c r="F38" s="12" t="s">
        <v>8</v>
      </c>
      <c r="G38" s="12" t="s">
        <v>10</v>
      </c>
      <c r="H38" s="12" t="s">
        <v>11</v>
      </c>
      <c r="I38" s="19" t="s">
        <v>81</v>
      </c>
      <c r="J38" s="20">
        <v>1932480</v>
      </c>
      <c r="K38" s="20">
        <v>407261.91</v>
      </c>
      <c r="L38" s="20">
        <v>320000</v>
      </c>
      <c r="M38" s="20">
        <v>35560.69</v>
      </c>
      <c r="N38" s="20">
        <v>25000</v>
      </c>
      <c r="O38" s="20">
        <v>24913.74</v>
      </c>
      <c r="P38" s="20">
        <v>0</v>
      </c>
      <c r="Q38" s="20">
        <v>0</v>
      </c>
      <c r="R38" s="20">
        <v>0</v>
      </c>
    </row>
    <row r="39" spans="1:18" s="18" customFormat="1" ht="20.25" hidden="1" customHeight="1" x14ac:dyDescent="0.25">
      <c r="A39" s="8"/>
      <c r="B39" s="9"/>
      <c r="C39" s="12"/>
      <c r="D39" s="12"/>
      <c r="E39" s="12"/>
      <c r="F39" s="12"/>
      <c r="G39" s="12"/>
      <c r="H39" s="12"/>
      <c r="I39" s="19"/>
      <c r="J39" s="20"/>
      <c r="K39" s="20"/>
      <c r="L39" s="20"/>
      <c r="M39" s="20"/>
      <c r="N39" s="20"/>
      <c r="O39" s="20"/>
      <c r="P39" s="20"/>
      <c r="Q39" s="20"/>
      <c r="R39" s="20"/>
    </row>
    <row r="40" spans="1:18" s="18" customFormat="1" ht="18.75" customHeight="1" x14ac:dyDescent="0.25">
      <c r="A40" s="6" t="s">
        <v>83</v>
      </c>
      <c r="B40" s="7" t="s">
        <v>8</v>
      </c>
      <c r="C40" s="15" t="s">
        <v>84</v>
      </c>
      <c r="D40" s="15" t="s">
        <v>10</v>
      </c>
      <c r="E40" s="15" t="s">
        <v>10</v>
      </c>
      <c r="F40" s="15" t="s">
        <v>8</v>
      </c>
      <c r="G40" s="15" t="s">
        <v>10</v>
      </c>
      <c r="H40" s="15" t="s">
        <v>11</v>
      </c>
      <c r="I40" s="16" t="s">
        <v>8</v>
      </c>
      <c r="J40" s="17">
        <v>1920667.3199999998</v>
      </c>
      <c r="K40" s="17">
        <v>2090653.78</v>
      </c>
      <c r="L40" s="17">
        <v>2790476.95</v>
      </c>
      <c r="M40" s="17">
        <v>8350876.5300000003</v>
      </c>
      <c r="N40" s="17">
        <v>2992282.26</v>
      </c>
      <c r="O40" s="17">
        <v>2992229.31</v>
      </c>
      <c r="P40" s="17">
        <f>P41+P46+P47+P42+P45+P43+P44</f>
        <v>10608513.439999999</v>
      </c>
      <c r="Q40" s="17">
        <f t="shared" ref="Q40:R40" si="3">Q41+Q46+Q47+Q42+Q45+Q43+Q44</f>
        <v>10621799.439999999</v>
      </c>
      <c r="R40" s="17">
        <f t="shared" si="3"/>
        <v>11663758.439999999</v>
      </c>
    </row>
    <row r="41" spans="1:18" s="18" customFormat="1" ht="62.25" customHeight="1" x14ac:dyDescent="0.25">
      <c r="A41" s="8" t="s">
        <v>86</v>
      </c>
      <c r="B41" s="9" t="s">
        <v>42</v>
      </c>
      <c r="C41" s="12" t="s">
        <v>84</v>
      </c>
      <c r="D41" s="12" t="s">
        <v>16</v>
      </c>
      <c r="E41" s="12" t="s">
        <v>13</v>
      </c>
      <c r="F41" s="12" t="s">
        <v>87</v>
      </c>
      <c r="G41" s="12" t="s">
        <v>30</v>
      </c>
      <c r="H41" s="12" t="s">
        <v>11</v>
      </c>
      <c r="I41" s="19" t="s">
        <v>85</v>
      </c>
      <c r="J41" s="20">
        <v>949905</v>
      </c>
      <c r="K41" s="20">
        <v>819784</v>
      </c>
      <c r="L41" s="20">
        <v>1527680</v>
      </c>
      <c r="M41" s="20">
        <v>7001324</v>
      </c>
      <c r="N41" s="20">
        <v>446190</v>
      </c>
      <c r="O41" s="20">
        <v>446190</v>
      </c>
      <c r="P41" s="20">
        <v>5610109</v>
      </c>
      <c r="Q41" s="20">
        <v>5618538</v>
      </c>
      <c r="R41" s="20">
        <v>5627330</v>
      </c>
    </row>
    <row r="42" spans="1:18" s="18" customFormat="1" ht="117.75" customHeight="1" x14ac:dyDescent="0.25">
      <c r="A42" s="8" t="s">
        <v>98</v>
      </c>
      <c r="B42" s="9" t="s">
        <v>88</v>
      </c>
      <c r="C42" s="12" t="s">
        <v>84</v>
      </c>
      <c r="D42" s="12" t="s">
        <v>16</v>
      </c>
      <c r="E42" s="12" t="s">
        <v>13</v>
      </c>
      <c r="F42" s="12" t="s">
        <v>42</v>
      </c>
      <c r="G42" s="12" t="s">
        <v>36</v>
      </c>
      <c r="H42" s="12" t="s">
        <v>11</v>
      </c>
      <c r="I42" s="19" t="s">
        <v>85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3014049.67</v>
      </c>
      <c r="Q42" s="20">
        <v>3014049.67</v>
      </c>
      <c r="R42" s="20">
        <v>3014049.67</v>
      </c>
    </row>
    <row r="43" spans="1:18" s="18" customFormat="1" ht="117.75" customHeight="1" x14ac:dyDescent="0.25">
      <c r="A43" s="8" t="s">
        <v>105</v>
      </c>
      <c r="B43" s="9"/>
      <c r="C43" s="12"/>
      <c r="D43" s="12"/>
      <c r="E43" s="12"/>
      <c r="F43" s="12"/>
      <c r="G43" s="12"/>
      <c r="H43" s="12"/>
      <c r="I43" s="19"/>
      <c r="J43" s="20"/>
      <c r="K43" s="20"/>
      <c r="L43" s="20"/>
      <c r="M43" s="20"/>
      <c r="N43" s="20"/>
      <c r="O43" s="20"/>
      <c r="P43" s="20">
        <v>0</v>
      </c>
      <c r="Q43" s="20">
        <v>0</v>
      </c>
      <c r="R43" s="20">
        <v>994955</v>
      </c>
    </row>
    <row r="44" spans="1:18" s="18" customFormat="1" ht="99.75" customHeight="1" x14ac:dyDescent="0.25">
      <c r="A44" s="8" t="s">
        <v>106</v>
      </c>
      <c r="B44" s="9"/>
      <c r="C44" s="12"/>
      <c r="D44" s="12"/>
      <c r="E44" s="12"/>
      <c r="F44" s="12"/>
      <c r="G44" s="12"/>
      <c r="H44" s="12"/>
      <c r="I44" s="19"/>
      <c r="J44" s="20"/>
      <c r="K44" s="20"/>
      <c r="L44" s="20"/>
      <c r="M44" s="20"/>
      <c r="N44" s="20"/>
      <c r="O44" s="20"/>
      <c r="P44" s="20">
        <v>118566.77</v>
      </c>
      <c r="Q44" s="20">
        <v>118566.77</v>
      </c>
      <c r="R44" s="20">
        <v>118566.77</v>
      </c>
    </row>
    <row r="45" spans="1:18" s="18" customFormat="1" ht="60" customHeight="1" x14ac:dyDescent="0.25">
      <c r="A45" s="8" t="s">
        <v>99</v>
      </c>
      <c r="B45" s="9" t="s">
        <v>42</v>
      </c>
      <c r="C45" s="12" t="s">
        <v>84</v>
      </c>
      <c r="D45" s="12" t="s">
        <v>16</v>
      </c>
      <c r="E45" s="12" t="s">
        <v>16</v>
      </c>
      <c r="F45" s="12" t="s">
        <v>8</v>
      </c>
      <c r="G45" s="12" t="s">
        <v>30</v>
      </c>
      <c r="H45" s="12" t="s">
        <v>11</v>
      </c>
      <c r="I45" s="19" t="s">
        <v>85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150000</v>
      </c>
      <c r="Q45" s="20">
        <v>150000</v>
      </c>
      <c r="R45" s="20">
        <v>150000</v>
      </c>
    </row>
    <row r="46" spans="1:18" s="18" customFormat="1" ht="84" customHeight="1" thickBot="1" x14ac:dyDescent="0.3">
      <c r="A46" s="8" t="s">
        <v>89</v>
      </c>
      <c r="B46" s="9" t="s">
        <v>42</v>
      </c>
      <c r="C46" s="12" t="s">
        <v>84</v>
      </c>
      <c r="D46" s="12" t="s">
        <v>16</v>
      </c>
      <c r="E46" s="12" t="s">
        <v>22</v>
      </c>
      <c r="F46" s="12" t="s">
        <v>52</v>
      </c>
      <c r="G46" s="12" t="s">
        <v>30</v>
      </c>
      <c r="H46" s="12" t="s">
        <v>11</v>
      </c>
      <c r="I46" s="19" t="s">
        <v>85</v>
      </c>
      <c r="J46" s="20">
        <v>970762.32</v>
      </c>
      <c r="K46" s="20">
        <v>1270869.78</v>
      </c>
      <c r="L46" s="20">
        <v>1262796.95</v>
      </c>
      <c r="M46" s="20">
        <v>1349552.53</v>
      </c>
      <c r="N46" s="20">
        <v>1505868</v>
      </c>
      <c r="O46" s="20">
        <v>1505868</v>
      </c>
      <c r="P46" s="20">
        <v>1715788</v>
      </c>
      <c r="Q46" s="20">
        <v>1720645</v>
      </c>
      <c r="R46" s="20">
        <v>1758857</v>
      </c>
    </row>
    <row r="47" spans="1:18" s="18" customFormat="1" ht="39" hidden="1" customHeight="1" thickBot="1" x14ac:dyDescent="0.3">
      <c r="A47" s="8" t="s">
        <v>90</v>
      </c>
      <c r="B47" s="9" t="s">
        <v>42</v>
      </c>
      <c r="C47" s="12" t="s">
        <v>84</v>
      </c>
      <c r="D47" s="12" t="s">
        <v>50</v>
      </c>
      <c r="E47" s="12" t="s">
        <v>10</v>
      </c>
      <c r="F47" s="12" t="s">
        <v>8</v>
      </c>
      <c r="G47" s="12" t="s">
        <v>10</v>
      </c>
      <c r="H47" s="12" t="s">
        <v>11</v>
      </c>
      <c r="I47" s="19" t="s">
        <v>81</v>
      </c>
      <c r="J47" s="19"/>
      <c r="K47" s="19"/>
      <c r="L47" s="19"/>
      <c r="M47" s="20">
        <v>0</v>
      </c>
      <c r="N47" s="20">
        <v>1040224.26</v>
      </c>
      <c r="O47" s="20">
        <v>1040171.31</v>
      </c>
      <c r="P47" s="20">
        <v>0</v>
      </c>
      <c r="Q47" s="20">
        <v>0</v>
      </c>
      <c r="R47" s="20">
        <v>0</v>
      </c>
    </row>
    <row r="48" spans="1:18" s="18" customFormat="1" x14ac:dyDescent="0.25">
      <c r="A48" s="25" t="s">
        <v>91</v>
      </c>
      <c r="B48" s="26"/>
      <c r="C48" s="27"/>
      <c r="D48" s="27"/>
      <c r="E48" s="27"/>
      <c r="F48" s="27"/>
      <c r="G48" s="27"/>
      <c r="H48" s="27"/>
      <c r="I48" s="28"/>
      <c r="J48" s="29">
        <v>143653191.22999999</v>
      </c>
      <c r="K48" s="29">
        <v>168075589.47</v>
      </c>
      <c r="L48" s="29">
        <v>149973942.87</v>
      </c>
      <c r="M48" s="29">
        <v>156161268.06999999</v>
      </c>
      <c r="N48" s="29">
        <v>231555880.79999998</v>
      </c>
      <c r="O48" s="29">
        <v>181697383.34000003</v>
      </c>
      <c r="P48" s="29">
        <f>P40+P6</f>
        <v>255414334.44</v>
      </c>
      <c r="Q48" s="29">
        <f>Q40+Q6</f>
        <v>226193239.44</v>
      </c>
      <c r="R48" s="29">
        <f>R40+R6</f>
        <v>241178048.44</v>
      </c>
    </row>
  </sheetData>
  <mergeCells count="3">
    <mergeCell ref="A2:R2"/>
    <mergeCell ref="B4:I4"/>
    <mergeCell ref="B5:I5"/>
  </mergeCells>
  <pageMargins left="0.9055118110236221" right="0.51181102362204722" top="0.15748031496062992" bottom="0.35433070866141736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2019-2021</vt:lpstr>
      <vt:lpstr>2020-2022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2019-11-15T12:01:20Z</cp:lastPrinted>
  <dcterms:created xsi:type="dcterms:W3CDTF">2017-10-19T11:43:47Z</dcterms:created>
  <dcterms:modified xsi:type="dcterms:W3CDTF">2019-11-15T12:02:04Z</dcterms:modified>
</cp:coreProperties>
</file>